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szkody" sheetId="4" r:id="rId4"/>
    <sheet name="auta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1">'budynki'!$A$1:$G$108</definedName>
    <definedName name="_xlnm.Print_Area" localSheetId="2">'elektronika '!$A$1:$D$104</definedName>
  </definedNames>
  <calcPr fullCalcOnLoad="1"/>
</workbook>
</file>

<file path=xl/sharedStrings.xml><?xml version="1.0" encoding="utf-8"?>
<sst xmlns="http://schemas.openxmlformats.org/spreadsheetml/2006/main" count="1419" uniqueCount="629">
  <si>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</si>
  <si>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</si>
  <si>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</si>
  <si>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</si>
  <si>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</si>
  <si>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</si>
  <si>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</si>
  <si>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</si>
  <si>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</si>
  <si>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</si>
  <si>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</si>
  <si>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</si>
  <si>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</si>
  <si>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</si>
  <si>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</si>
  <si>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</si>
  <si>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</si>
  <si>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</si>
  <si>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</si>
  <si>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</si>
  <si>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</si>
  <si>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</si>
  <si>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</si>
  <si>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</si>
  <si>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</si>
  <si>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</si>
  <si>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</si>
  <si>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</si>
  <si>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</si>
  <si>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</si>
  <si>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</si>
  <si>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</si>
  <si>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</si>
  <si>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</si>
  <si>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</si>
  <si>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</si>
  <si>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</si>
  <si>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</si>
  <si>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</si>
  <si>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</si>
  <si>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</si>
  <si>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</si>
  <si>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</si>
  <si>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</si>
  <si>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</si>
  <si>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</si>
  <si>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</si>
  <si>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</si>
  <si>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</si>
  <si>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</si>
  <si>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</si>
  <si>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</si>
  <si>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</si>
  <si>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</si>
  <si>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</si>
  <si>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</si>
  <si>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</si>
  <si>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</si>
  <si>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</si>
  <si>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</si>
  <si>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</si>
  <si>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</si>
  <si>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</si>
  <si>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</si>
  <si>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</si>
  <si>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</si>
  <si>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</si>
  <si>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</si>
  <si>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</si>
  <si>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</si>
  <si>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</si>
  <si>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</si>
  <si>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</si>
  <si>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</si>
  <si>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Tabela nr 7 - Wykaz maszyn i urządzeń do ubezpieczenia od uszkodzeń (od wszystkich ryzyk)</t>
  </si>
  <si>
    <t>OC</t>
  </si>
  <si>
    <t>NW</t>
  </si>
  <si>
    <t>AC/KR</t>
  </si>
  <si>
    <t>ASS</t>
  </si>
  <si>
    <t xml:space="preserve">Czy w konstrukcji budynków występuje płyta warstwowa? </t>
  </si>
  <si>
    <t>powierzchnia użytkowa (w m²)</t>
  </si>
  <si>
    <t>instalacja elektryczna</t>
  </si>
  <si>
    <t>sieć wodno-kanalizacyjna oraz centralnego ogrzewania</t>
  </si>
  <si>
    <t xml:space="preserve">zabezpieczenia
(znane zabiezpieczenia p-poż i przeciw kradzieżowe)  </t>
  </si>
  <si>
    <t>Tabela nr 2 - Wykaz budynków i budowli w Gminie Łukta</t>
  </si>
  <si>
    <t>Tabela nr 3 - Wykaz sprzętu elektronicznego w Gminie Łukta</t>
  </si>
  <si>
    <t>Tabela nr 5 - Szkodowość w Gminie Łukta</t>
  </si>
  <si>
    <t>WYKAZ LOKALIZACJI, W KTÓRYCH PROWADZONA JEST DZIAŁALNOŚĆ ORAZ LOKALIZACJI, GDZIE ZNAJDUJE SIĘ MIENIE NALEŻĄCE DO JEDNOSTEK GMINY ŁUKTA(nie wykazane w załączniku nr 1 - poniższy wykaz nie musi być pełnym wykazem lokalizacji)</t>
  </si>
  <si>
    <t xml:space="preserve">Elementy mające wpływ na ocenę ryzyka </t>
  </si>
  <si>
    <t xml:space="preserve">Czy od 1997 r. wystąpiło w jednostce ryzyko powodzi? </t>
  </si>
  <si>
    <t>Urząd Gminy</t>
  </si>
  <si>
    <t>741-20-89-964</t>
  </si>
  <si>
    <t>8411Z, 7511Z</t>
  </si>
  <si>
    <t>administracja</t>
  </si>
  <si>
    <t>oczyszczalnie ścieków, place zabaw, kąpieliska, boiska</t>
  </si>
  <si>
    <t>NIE</t>
  </si>
  <si>
    <t>Zespół Szkolno-Przedszkolny w Łukcie wraz z filią w Mostkowie</t>
  </si>
  <si>
    <t>741-19-20-450</t>
  </si>
  <si>
    <t>8560Z</t>
  </si>
  <si>
    <t>edukacja</t>
  </si>
  <si>
    <t>Gminna Biblioteka Publiczna</t>
  </si>
  <si>
    <t>741-19-26-412</t>
  </si>
  <si>
    <t>9101A</t>
  </si>
  <si>
    <t>działalność bibliotek</t>
  </si>
  <si>
    <t>nie dotyczy</t>
  </si>
  <si>
    <t>Gminny Ośrodek Pomocy Społecznej</t>
  </si>
  <si>
    <t>741-14-87-987</t>
  </si>
  <si>
    <t>004450243</t>
  </si>
  <si>
    <t>8899Z</t>
  </si>
  <si>
    <t>pomoc społeczna</t>
  </si>
  <si>
    <t>Gminny Ośrodek Kultury</t>
  </si>
  <si>
    <t>741-21-25-068</t>
  </si>
  <si>
    <t>281428496</t>
  </si>
  <si>
    <t>9004Z</t>
  </si>
  <si>
    <t xml:space="preserve">samorządowa instytucja kultury </t>
  </si>
  <si>
    <t>Zakład Gospodarki Komunalnej Sp. z o.o</t>
  </si>
  <si>
    <t>741-21-40-145</t>
  </si>
  <si>
    <t>367148155</t>
  </si>
  <si>
    <t>3700Z</t>
  </si>
  <si>
    <t>odprowadzanie i oczyszczanie ścieków</t>
  </si>
  <si>
    <t>Tabela nr 1 - Informacje ogólne do oceny ryzyka w Gminie Łukta</t>
  </si>
  <si>
    <t>1. Urząd Gminy</t>
  </si>
  <si>
    <t>OSP Łukta</t>
  </si>
  <si>
    <t>administracyjno - garażowy</t>
  </si>
  <si>
    <t>TAK</t>
  </si>
  <si>
    <t>po 1945</t>
  </si>
  <si>
    <t>O</t>
  </si>
  <si>
    <t>OSP Worliny</t>
  </si>
  <si>
    <t>gospodarczo - garażowy</t>
  </si>
  <si>
    <t>OSP Florczaki</t>
  </si>
  <si>
    <t>Świetlica i OSP Ględy</t>
  </si>
  <si>
    <t>kulturalno - garażowy</t>
  </si>
  <si>
    <t>po 1945, modernizacja 2013</t>
  </si>
  <si>
    <t>Szatnia (Stadion)</t>
  </si>
  <si>
    <t>mieszkalno - socjalny</t>
  </si>
  <si>
    <t>Świetlica</t>
  </si>
  <si>
    <t>mieszkalno - kulturalny</t>
  </si>
  <si>
    <t>przed 1945</t>
  </si>
  <si>
    <t>administracyjny</t>
  </si>
  <si>
    <t>Magazyn</t>
  </si>
  <si>
    <t>gospodarczy</t>
  </si>
  <si>
    <t>Budynek sanitarny wraz z wyposażeniem</t>
  </si>
  <si>
    <t>socjalny</t>
  </si>
  <si>
    <t>KB</t>
  </si>
  <si>
    <t>Wewnetrzne ciągi komunikacyjne z zielenią</t>
  </si>
  <si>
    <t>Przyłącza i przykanaliki sanitarne wraz z przepompownia ścieków</t>
  </si>
  <si>
    <t>Zadaszenie ław piknikowych i stołów</t>
  </si>
  <si>
    <t>Sieci zasilające, oświetlenie terenu</t>
  </si>
  <si>
    <t>Urządzenie terenu - obiekty małej architektury</t>
  </si>
  <si>
    <t>Pomost wraz z wyposażeniem</t>
  </si>
  <si>
    <t>Świetlica wiejska</t>
  </si>
  <si>
    <t>kulturalny</t>
  </si>
  <si>
    <t>Kompleks sportowy "Moje Boisko - ORLIK 2012"</t>
  </si>
  <si>
    <t>socjalno-szatniowy</t>
  </si>
  <si>
    <t>Pomost Łukta</t>
  </si>
  <si>
    <t xml:space="preserve">Pomost Wynki przy dz. 103/9 (Grabowska) </t>
  </si>
  <si>
    <t>Pomost z altaną Ględy</t>
  </si>
  <si>
    <t>Pomost Tabórz</t>
  </si>
  <si>
    <t>Pomost Kotkowo</t>
  </si>
  <si>
    <t>Pomost Ramoty</t>
  </si>
  <si>
    <t>Pomost z tarasem Worliny</t>
  </si>
  <si>
    <t>Pomost z tarasem w pobliżu m. Pelnik</t>
  </si>
  <si>
    <t>Pomost w Ględach</t>
  </si>
  <si>
    <t>Budynek admistracyjny</t>
  </si>
  <si>
    <t>przed 1939</t>
  </si>
  <si>
    <t>Garaż</t>
  </si>
  <si>
    <t>budynek gospodarczy (12 sztuk)</t>
  </si>
  <si>
    <t>tak</t>
  </si>
  <si>
    <t>garaże (9 sztuk)</t>
  </si>
  <si>
    <t>Budynek gospodarczy</t>
  </si>
  <si>
    <t>Budynek mieszkalny</t>
  </si>
  <si>
    <t>lokal mieszkalny 1</t>
  </si>
  <si>
    <t>lokal mieszkalny 2</t>
  </si>
  <si>
    <t>budynek gospodarczy</t>
  </si>
  <si>
    <t>Budynek gospodarczy udział</t>
  </si>
  <si>
    <t xml:space="preserve">lokal mieszkalny </t>
  </si>
  <si>
    <t>lokal mieszkalny</t>
  </si>
  <si>
    <t>pomost w Koziej Górze</t>
  </si>
  <si>
    <t>Otwarta strefa aktywności (urządzenia)</t>
  </si>
  <si>
    <t>Siłownia zewnętrzna</t>
  </si>
  <si>
    <t>28363,80 żł</t>
  </si>
  <si>
    <t>Lokal mieszkalny</t>
  </si>
  <si>
    <t>nie</t>
  </si>
  <si>
    <t>hydrant, 5 gaśnic proszkowych, kraty,</t>
  </si>
  <si>
    <t>Łukta</t>
  </si>
  <si>
    <t>cegła</t>
  </si>
  <si>
    <t>beton</t>
  </si>
  <si>
    <t>papa termozgrzewalna</t>
  </si>
  <si>
    <t>hydrant, 1 gaśnica proszkowa, kraty</t>
  </si>
  <si>
    <t>Worliny</t>
  </si>
  <si>
    <t>dachówka</t>
  </si>
  <si>
    <t>1 gaśnica proszkowa, kraty</t>
  </si>
  <si>
    <t>Florczaki</t>
  </si>
  <si>
    <t>eternit</t>
  </si>
  <si>
    <t>gaśnica proszkowa szt. 1, w drzwiach zewnętrznych podwójne zamki patentowe, system alarmowy dzwiękowy, 4 czujki ruchowe</t>
  </si>
  <si>
    <t>Ględy</t>
  </si>
  <si>
    <t>blacha trapezowa</t>
  </si>
  <si>
    <t>kraty, 3 drzwi, pojedyncze zamki,dozór część doby</t>
  </si>
  <si>
    <t>drewniany</t>
  </si>
  <si>
    <t>system alarmowy z powiadamianiem na telefon, 4 szt. Czujek ruchowych alarmu, zamek patentowy, drzwi pojedyncze metalowe wzmacniane, dozór części doby</t>
  </si>
  <si>
    <t>alarm dźwiękowy (powiadomienie policji i pracownika), kraty w oknach parteru, gaśnice proszkowe – szt. 5, drzwi zewnętrzne z 2 zamkami – szt. 2, drzwi wewnętrzne do pomieszczeń – szt. 10.</t>
  </si>
  <si>
    <t>Łukta, ul. Mazurska 10</t>
  </si>
  <si>
    <t>alarm, kraty w pomieszczeniu kasy i kancelarii tajnej, 3 gaśnice proszkowe</t>
  </si>
  <si>
    <t>kraty, 2 gaśnice proszkowe</t>
  </si>
  <si>
    <t>papa</t>
  </si>
  <si>
    <t xml:space="preserve">1 gaśnica proszkowa, system alarmowy z powiadamianiem firmy ochroniarskiej, monitoring 3 kamery, sygnalizacja dzwiękowa </t>
  </si>
  <si>
    <t>Pelnik plaża</t>
  </si>
  <si>
    <t>beton komórkowy</t>
  </si>
  <si>
    <t>drewniana/dachówka</t>
  </si>
  <si>
    <t>drzwi przeciwpożarowe, gaśnica proszkowa szt. 1, w drzwiach zewnętrznych podwójne zamki patentowe, system alarmowy, 6 czujki ruchowe, sygnał dzwiękowy z powiadomieniem na telefon pracownika</t>
  </si>
  <si>
    <t>Zajączkowo</t>
  </si>
  <si>
    <t>drewniana/blachodachówka</t>
  </si>
  <si>
    <t>drzwi przeciwpożarowe, gaśnica proszkowa szt. 1, w drzwiach zewnętrznych podwójne zamki patentowe, system alarmowy, 4 czujki ruchowe, sygnał dzwiękowy z powiadomieniem na telefon pracownika</t>
  </si>
  <si>
    <t>Komorowo</t>
  </si>
  <si>
    <t>typu "TERIWA"</t>
  </si>
  <si>
    <t>Kozia Góra</t>
  </si>
  <si>
    <t>obiekt ogrodzony, w pobliżu hydrant</t>
  </si>
  <si>
    <t>warstwowy panel ścienny o konstrukcji drewnianej</t>
  </si>
  <si>
    <t>warstwowy panel stropowo-dachowy</t>
  </si>
  <si>
    <t>drewniana/papa termozgrzewalna</t>
  </si>
  <si>
    <t>Mostkowo</t>
  </si>
  <si>
    <t>Łukta, jez. Korwik</t>
  </si>
  <si>
    <t>Wynki, jez. Łoby</t>
  </si>
  <si>
    <t>Ględy, staw</t>
  </si>
  <si>
    <t>Tabórz, jez. Tabórz</t>
  </si>
  <si>
    <t>Kotkowo, jez. Gil</t>
  </si>
  <si>
    <t>Ramoty, jez. Morąg</t>
  </si>
  <si>
    <t>Worliny, jez. Isąg</t>
  </si>
  <si>
    <t>w pobliżu Pelnika, jez. Isąg</t>
  </si>
  <si>
    <t>w Ględach, jez. Brzeźne</t>
  </si>
  <si>
    <t>obiekt ogrodzony, podwojne zamki</t>
  </si>
  <si>
    <t xml:space="preserve">Łukta ul.Warmińska </t>
  </si>
  <si>
    <t>Łukta, ul. Słoneczna 6</t>
  </si>
  <si>
    <t>Komorowo 18/1 udział</t>
  </si>
  <si>
    <t>Ględy 31</t>
  </si>
  <si>
    <t>Łukta, ul. Mazurska 14</t>
  </si>
  <si>
    <t>Łukta, ul. Mazurska 16</t>
  </si>
  <si>
    <t>Łukta, ul. Warszawska 7-udział</t>
  </si>
  <si>
    <t>Komorowo 13 - udział</t>
  </si>
  <si>
    <t>Komorowo 19/5 - udział</t>
  </si>
  <si>
    <t>Ramoty 1/3 - udział</t>
  </si>
  <si>
    <t>Mostkowo 27/2 - udział</t>
  </si>
  <si>
    <t>Łukta ul. Słoneczna 10B/12</t>
  </si>
  <si>
    <t>płyta</t>
  </si>
  <si>
    <t xml:space="preserve">Łukta ul. Zagrodowa </t>
  </si>
  <si>
    <t>Kozia Góra, jez. Morąg</t>
  </si>
  <si>
    <t>Wynki</t>
  </si>
  <si>
    <t>Molza</t>
  </si>
  <si>
    <t>metal</t>
  </si>
  <si>
    <t>Trokajny</t>
  </si>
  <si>
    <t>Łukta ul. Warszawska 7</t>
  </si>
  <si>
    <t>drewno</t>
  </si>
  <si>
    <t>j.w.</t>
  </si>
  <si>
    <t>mur/drew</t>
  </si>
  <si>
    <t>gaśnica śniegowa, zewnętrzny wyłącznik prądu</t>
  </si>
  <si>
    <t>Plichta</t>
  </si>
  <si>
    <t>blachodachówka</t>
  </si>
  <si>
    <t>bardzo dobry</t>
  </si>
  <si>
    <t>dobry</t>
  </si>
  <si>
    <t>Nie dotyczy</t>
  </si>
  <si>
    <t>dostateczny</t>
  </si>
  <si>
    <t xml:space="preserve"> bardzo dobry</t>
  </si>
  <si>
    <t>zły</t>
  </si>
  <si>
    <t>brak</t>
  </si>
  <si>
    <t>11x9 oraz 1x18,6</t>
  </si>
  <si>
    <t>9x16,2</t>
  </si>
  <si>
    <t xml:space="preserve">b. dobry </t>
  </si>
  <si>
    <t>108,92 m2</t>
  </si>
  <si>
    <t xml:space="preserve">HP LaserJet Pro M426dw </t>
  </si>
  <si>
    <t>Kserokopiarka Canon IR2520</t>
  </si>
  <si>
    <t>HP LaserJet Pro M225</t>
  </si>
  <si>
    <t>DELL VOSTRO 3800 ST</t>
  </si>
  <si>
    <t>Dell V366-8MT</t>
  </si>
  <si>
    <t>Zestaw Komputerowy</t>
  </si>
  <si>
    <t>Dell Inspiron 17 5758</t>
  </si>
  <si>
    <t>Asus R702UV</t>
  </si>
  <si>
    <t>Asus R541UA</t>
  </si>
  <si>
    <t>Lenovo 330-17</t>
  </si>
  <si>
    <t>Teradek Vidiu Pro</t>
  </si>
  <si>
    <t>LENOVO 3-17 81W20017PB</t>
  </si>
  <si>
    <t>Niszczarka Fellowes AutoMax 550C</t>
  </si>
  <si>
    <t xml:space="preserve">Urząd Gminy </t>
  </si>
  <si>
    <t>AGD Kuchenka Amica</t>
  </si>
  <si>
    <t>51GE 3.33 ZP (W)</t>
  </si>
  <si>
    <t>Amica</t>
  </si>
  <si>
    <t>AGD Zmywarka Bosch</t>
  </si>
  <si>
    <t>SGS 55E92EU</t>
  </si>
  <si>
    <t>Bosch</t>
  </si>
  <si>
    <t>AGD Chłodziarko-zamrażarka</t>
  </si>
  <si>
    <t>LG GRB 359 PVQA</t>
  </si>
  <si>
    <t>LG</t>
  </si>
  <si>
    <t>51GE 3.33  ZPMS</t>
  </si>
  <si>
    <t>2011</t>
  </si>
  <si>
    <t>FK 272.3X</t>
  </si>
  <si>
    <t xml:space="preserve">AGD Zmywarka </t>
  </si>
  <si>
    <t>DFG 262 NX EU</t>
  </si>
  <si>
    <t>Indesit</t>
  </si>
  <si>
    <t xml:space="preserve"> Kozia Góra</t>
  </si>
  <si>
    <t>AGD Kuchenka Beko</t>
  </si>
  <si>
    <t>CSE52620DX</t>
  </si>
  <si>
    <t>2013</t>
  </si>
  <si>
    <t>Beko</t>
  </si>
  <si>
    <t>WBE 3414TS</t>
  </si>
  <si>
    <t>Whirlpool</t>
  </si>
  <si>
    <t>ZWA 649</t>
  </si>
  <si>
    <t>2. Zespół Szkolno-Przedszkolny w Łukcie wraz z filią w Mostkowie</t>
  </si>
  <si>
    <t>Szkoła w Łukcie</t>
  </si>
  <si>
    <t xml:space="preserve">Blok A - parter - 1 gaśnica proszkowa, 1 hydrant, piętro- 1 gaśnica proszkowa, 2 hydranty, 2 szt. Drzwi metalowe przeszklone, zamki typu Yeti. 
Blok B - parter - 1 gaśnica proszkowa, 1 hydrant, 2 szt. Drzwi metalowe, przeszklone, zamki typu Yeti, 2 czujniki ruchu na korytarzu, 2 czujniki ruchu w sali nr 10 i na jej zapleczu, piętro - 1 gaśnica proszkowa, 1 hydrant; 1 czujnik ruchu na korytarzu, 1 czujnik ruchu w sali nr 19. 
Blok C - 1 gaśnica proszkowa, 1 hydrant - 2 szt. drzwi metalowe, przeszklone, zamki typu Yeti, 1 czujnik ruchu na korytarzu. 
Blok D - parter: 1 gaśnica proszkowa, 1 gaśnica śniegowa w kuchni szkolnej; 2 hydranty 1 drzwimwtalowe przeszklone, zamki Yeti 1 drzwi PCV do połowy przeszklone, zamki typu Yeti, 2 drzwi drewniane,pełne, zamki typu Yeti, 2 czujniki ruchu na korytarzu, 3 czujniki ruchu: sekretariat, gab. dyrektora, zaplecze. I piętro - 1 gaśnica proszkowa, 1 hydrant; sala komputerowa I - 4 czujniki ruchu, 1 czujnik dymu, 1 czujnik hukowy, drzwi typu Gerda, 2 szt.okna antywłamaniowe. sala komputerowa II - 2 czujniki ruchu, 1 czujnik dymu, drzwi wejściowe typu Gerda. 
Magazynek podręczny - 1 czujnik ruchu, drzwi wejściowe typu Gerda, 
II piętro - 2 gaśnice proszkowe, 2 hydranty. 2 czujniki ruchu 
na korytarzu. Blok E - wejście główne - drzwi metalowe, przeszklone, zamki typu Yeti, Sygnalizator dźwiękowy systemu alarmowego, na zew. budynku 2 sygn. syst. alarm., alarm połączony z alarmowym automatem tel., który po uruchomieniu łączy się z mieszkaniem dyrektora (odległość 40 m.), w drugiej kolejności z mieszkaniem w-ce dyrektora. Sala rehab. - sportowa - 2 gaśnice proszkowe - gaśnice - proszkowe - 11 szt. + 1 śniegowa w kuchni szkolnej. hydranty - 11 szt. 2 czujniki dymu w salach komputerowych., drzwi metalowe, przeszklone, zamki typu Yeti, 3 szt. drzwi drewniane, pełne, zamki typu Yeti, 3 szt, drzwi PCV, zamki typu Yeti.3 szt. drzwi typu Gerda - sale komp., magazynek podręczny. 2 czujniki dymu w salach komp., czujniki i urządzenia alarmowe - 2 sygnalizatory na zewnątrz budynku - (świetlny i dźwiękowy) ; wewnątrz : 1 sygnalizator, 21 czujników ruchu.
</t>
  </si>
  <si>
    <t>ul. Warszawska 17</t>
  </si>
  <si>
    <t>elementy (płyta żelbetonowa)</t>
  </si>
  <si>
    <t>żelbetonowe                 i drewniane</t>
  </si>
  <si>
    <t xml:space="preserve">żelbetonowe drewniane,kratownica stalowa - papa i blachodachówka. </t>
  </si>
  <si>
    <t>Filia Szkoły Podstawowej w Łukcie, Mostkowo 25</t>
  </si>
  <si>
    <t>1974/2001</t>
  </si>
  <si>
    <t>Gaśnice proszkowe: GP6Z (8 szt.), GP6X (2 SZT.) GP4X ( 2 szt. ) Gaśnica do tłuszczów w kuchni GAF2X (1 szt.) oraz 5 hydrantów. Urządzenie alarmowe w pracowni komputerowej z sygnalizacją świetlną i dźwiękową na zewnątrz. Drzwi zewnętrzne z profili aluminiowych do holu, częściowo przeszklone, dwuskrzydłowe szt. 2 z zamkami zapadkowymi i wkładkami LOB szt. 3, drzwi zewnętrzne z profili aluminiowych do szatni w piwnicy, częściowo przeszklone szt. 2 z zamkami zapadkowymi i wkładkami LOB szt. 3; drzwi balkonowe PCV do kuchni na parterze i do sali ginastyki korekcyjnej (szt.2) przeszklone z zamkami zapadkowymi i wkładkami typu LOB po 2 szt. w drzwiach; drzwi zewnętrzne z profili aluminiowych dwuskrzydłowepełne z 2zamkami zapadkowymi i wkładkami typu LOB; drzwi drewniane zewnętrzne UNIMA do zaplecza kuchni w piwnicy z zakiem zapadkowym i wkładką LOB; drzwi metalowe do kotłowni z zamkiem patentowym.Dozór pracowniczy częściowy w okresie październik - kwiecień w godz. 7 do 21oraz częściowy dozór całodobowy w sezonie grzewczym.</t>
  </si>
  <si>
    <t>Mostkowo 25, 14-105 Łukta</t>
  </si>
  <si>
    <t>cegła wapienno-piaskowa</t>
  </si>
  <si>
    <t>żelbetonowe i gęstożebrowane typu teriwa I i teriwa II</t>
  </si>
  <si>
    <t>betonowy kryty papą i dźeigar kanałowy stalowy kryty blachą</t>
  </si>
  <si>
    <t>lata 50-te</t>
  </si>
  <si>
    <t>Gaśnice proszkowe: GP6Z (2 szt.)</t>
  </si>
  <si>
    <t>Mostkowo 23, 14-105 Łukta</t>
  </si>
  <si>
    <t>drewniane</t>
  </si>
  <si>
    <t>drewniana pokryta dachówką ceramiczną</t>
  </si>
  <si>
    <t>Gaśnica proszkowa</t>
  </si>
  <si>
    <t>drewniana pokryta papą</t>
  </si>
  <si>
    <t>Ogród botaniczny</t>
  </si>
  <si>
    <t>14-105 Łukta, ul. Warszawska 17</t>
  </si>
  <si>
    <t>Plac zabaw</t>
  </si>
  <si>
    <t>dobra</t>
  </si>
  <si>
    <t xml:space="preserve">nie </t>
  </si>
  <si>
    <t>parter</t>
  </si>
  <si>
    <t>Stacjonarny zestaw komputerowy + oprogramowanie (5szt.)</t>
  </si>
  <si>
    <t>Tablica interaktywna, porogramowanie,projektor</t>
  </si>
  <si>
    <t>Drukarka HP LJ PRO M225DW</t>
  </si>
  <si>
    <t>Kserokopiarka Kyocera</t>
  </si>
  <si>
    <t>Tablica interaktywna AVTEK</t>
  </si>
  <si>
    <t>Tablica interaktywna Avtek, projektor, oprogramowanie</t>
  </si>
  <si>
    <t>Notebook ASUS R54OSA + oprogramowanie (4szt)</t>
  </si>
  <si>
    <t>Wieża PHILIPS (5szt)</t>
  </si>
  <si>
    <t>Projektor BENQ MW529</t>
  </si>
  <si>
    <t>Tablet LENOWO A-10-30L - 20szt.</t>
  </si>
  <si>
    <t>Notebook DELL 3567, oprogramowanie</t>
  </si>
  <si>
    <t>Projektor ultrakrótkoogniskowy EPSON EB-670</t>
  </si>
  <si>
    <t>Projektor EPSON-670</t>
  </si>
  <si>
    <t>Projektor RICOH PJ-X2440</t>
  </si>
  <si>
    <t>Notebook DELL INSPIRON</t>
  </si>
  <si>
    <t>Monitoring na zewnątrz (uzupełnienie)</t>
  </si>
  <si>
    <t>Monitoring wewnetrzny (uzupełnienie)</t>
  </si>
  <si>
    <t>Monitoring zewnętrzny (uzupełnienie)</t>
  </si>
  <si>
    <t>Zmywarka</t>
  </si>
  <si>
    <t xml:space="preserve">Moc - 6,9kw  </t>
  </si>
  <si>
    <t xml:space="preserve">Hendi </t>
  </si>
  <si>
    <t>Zmywarka - FI - 60</t>
  </si>
  <si>
    <t xml:space="preserve"> Moc - 6,65kw </t>
  </si>
  <si>
    <t xml:space="preserve"> Hendi </t>
  </si>
  <si>
    <t xml:space="preserve">Moc - 4,9kw </t>
  </si>
  <si>
    <t xml:space="preserve"> Gastro Polska </t>
  </si>
  <si>
    <t>Piec CO</t>
  </si>
  <si>
    <t xml:space="preserve">Moc - 73kw </t>
  </si>
  <si>
    <t xml:space="preserve"> Kostrzewa </t>
  </si>
  <si>
    <t>Inst naw-wyw kuchnia</t>
  </si>
  <si>
    <t>VTS Ventus VS21</t>
  </si>
  <si>
    <t>VTS Ventus VS55</t>
  </si>
  <si>
    <t xml:space="preserve">Nie </t>
  </si>
  <si>
    <t xml:space="preserve">Łukta, ul. Warszawska 17 </t>
  </si>
  <si>
    <t xml:space="preserve"> Łukta, ul. Warszawska 17 </t>
  </si>
  <si>
    <t xml:space="preserve"> Łukta, Mostkowo 25 </t>
  </si>
  <si>
    <t xml:space="preserve">3. Gminna Biblioteka Publiczna </t>
  </si>
  <si>
    <t>Notebook HP</t>
  </si>
  <si>
    <t xml:space="preserve">Gminna Biblioteka Publiczna </t>
  </si>
  <si>
    <t>Komputer DELL</t>
  </si>
  <si>
    <t>Monitor IIYAMA</t>
  </si>
  <si>
    <t>Urządzenie Wielofunkcyjne BROTHER</t>
  </si>
  <si>
    <t>Zasilacz Ups DIGITUS</t>
  </si>
  <si>
    <t>Niszczrka fellowes m-8c</t>
  </si>
  <si>
    <t xml:space="preserve">4. Gminny Ośrodek Pomocy Społecznej </t>
  </si>
  <si>
    <t xml:space="preserve">Gminny Ośrodek Pomocy Społecznej </t>
  </si>
  <si>
    <t xml:space="preserve">GOPS ul. Mazurska 10 14-105 Łukta </t>
  </si>
  <si>
    <t>gaśnice : alarm</t>
  </si>
  <si>
    <t xml:space="preserve">GOPS  ul. Mazurska 16B 14-105 Łukta </t>
  </si>
  <si>
    <t xml:space="preserve">Gminny Ośrodek Kultury </t>
  </si>
  <si>
    <t xml:space="preserve">5. Gminny Ośrodek Kultury </t>
  </si>
  <si>
    <t>3. Zakład Gospodarki Komunalnej Sp. z o.o</t>
  </si>
  <si>
    <t>6. Zakład Gospodarki Komunalnej Sp. z o.o</t>
  </si>
  <si>
    <t xml:space="preserve">kotłownia Łukta </t>
  </si>
  <si>
    <t>magazyn drewna z silosem</t>
  </si>
  <si>
    <t>komin stalowy 1kpl 2 szt</t>
  </si>
  <si>
    <t>węzeł cieplny kompaktowy (1pkl)</t>
  </si>
  <si>
    <t>instalacje hydrauliczne(1pkl)</t>
  </si>
  <si>
    <t>Przepompownie gł (34 szt.)</t>
  </si>
  <si>
    <t>Hydrofornia Łukta po modernizacji</t>
  </si>
  <si>
    <t>Kanalizacja sanitarna wraz z przyłączami oraz przepompowniami przydomowymi 215 szt</t>
  </si>
  <si>
    <t>2013/2014</t>
  </si>
  <si>
    <t>Sieć wodociągowa i sieć kanalizacjyjna sanitarna tłoczna i grawitacyjna</t>
  </si>
  <si>
    <t>O*</t>
  </si>
  <si>
    <t>Sieć wodociągowa z przyłączami</t>
  </si>
  <si>
    <t>1995/2014</t>
  </si>
  <si>
    <t>Łukta, ul. Zagrodowa 1</t>
  </si>
  <si>
    <t>teren Gminy Łukta</t>
  </si>
  <si>
    <t>Łukta ul.Olsztyńska</t>
  </si>
  <si>
    <t>Nowe Ramoty</t>
  </si>
  <si>
    <t>betonowe</t>
  </si>
  <si>
    <t>kocioł Elonez 500 na drewno</t>
  </si>
  <si>
    <t>2001</t>
  </si>
  <si>
    <t>kocioł C-150DH na drewno</t>
  </si>
  <si>
    <t>Suma ubezpieczenia (wartość pojazdu z VAT)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</si>
  <si>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</si>
  <si>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 xml:space="preserve">1. Urząd Gminy </t>
  </si>
  <si>
    <t>Star</t>
  </si>
  <si>
    <t>05106</t>
  </si>
  <si>
    <t>NOS 98SH</t>
  </si>
  <si>
    <t>specjalny</t>
  </si>
  <si>
    <t xml:space="preserve"> </t>
  </si>
  <si>
    <t>x</t>
  </si>
  <si>
    <t>Jelcz</t>
  </si>
  <si>
    <t>04</t>
  </si>
  <si>
    <t>07986</t>
  </si>
  <si>
    <t>NOS G939</t>
  </si>
  <si>
    <t>08036</t>
  </si>
  <si>
    <t>NOS R959</t>
  </si>
  <si>
    <t xml:space="preserve">Ford </t>
  </si>
  <si>
    <t>Transit</t>
  </si>
  <si>
    <t>WFONXXTTFNAB16165</t>
  </si>
  <si>
    <t>NOS 98JR</t>
  </si>
  <si>
    <t>NOS 9E59</t>
  </si>
  <si>
    <t>Volkswagen</t>
  </si>
  <si>
    <t>Transporter</t>
  </si>
  <si>
    <t>WV2ZZZ70ZPH130124</t>
  </si>
  <si>
    <t>NOS 5S45</t>
  </si>
  <si>
    <t>ciężarowy</t>
  </si>
  <si>
    <t>WV2ZZZ70ZPH130034</t>
  </si>
  <si>
    <t>NOS 13EF</t>
  </si>
  <si>
    <t>Volvo</t>
  </si>
  <si>
    <t>FLD3C FL</t>
  </si>
  <si>
    <t>YV2T0Y1B5HZ113869</t>
  </si>
  <si>
    <t>NOS18998</t>
  </si>
  <si>
    <t>17.10.2017</t>
  </si>
  <si>
    <t>IVECO</t>
  </si>
  <si>
    <t>EUROCARGO</t>
  </si>
  <si>
    <t>ZCFB71LMX02663971</t>
  </si>
  <si>
    <t>NOS 24707</t>
  </si>
  <si>
    <t>14.09.2018</t>
  </si>
  <si>
    <t>Ford</t>
  </si>
  <si>
    <t>WFOLXXGGULYC94551</t>
  </si>
  <si>
    <t>NOSE 288</t>
  </si>
  <si>
    <t>Autobus</t>
  </si>
  <si>
    <t>30.08.2000</t>
  </si>
  <si>
    <t>14+1</t>
  </si>
  <si>
    <t>Autosan</t>
  </si>
  <si>
    <t>H9 - 21415</t>
  </si>
  <si>
    <t>SWASW3AAP15021910</t>
  </si>
  <si>
    <t>NOSJ 597</t>
  </si>
  <si>
    <t>08.08.2001</t>
  </si>
  <si>
    <t>42+1</t>
  </si>
  <si>
    <t>Crafter</t>
  </si>
  <si>
    <t>WV1ZZZ2EZ96015492</t>
  </si>
  <si>
    <t>NOS11737</t>
  </si>
  <si>
    <t>05.12.2008</t>
  </si>
  <si>
    <t>19+1</t>
  </si>
  <si>
    <t>3. Zakład Gospodarki Komunalnej Sp. z o.o.</t>
  </si>
  <si>
    <t>URSUS</t>
  </si>
  <si>
    <t>C-355</t>
  </si>
  <si>
    <t>NOSM667</t>
  </si>
  <si>
    <t>ciągnik rolniczy</t>
  </si>
  <si>
    <t>2.955 kg</t>
  </si>
  <si>
    <t>C-385</t>
  </si>
  <si>
    <t>OLW8197</t>
  </si>
  <si>
    <t>STAR</t>
  </si>
  <si>
    <t>SUS1132CEW0013385</t>
  </si>
  <si>
    <t>NOS10FC</t>
  </si>
  <si>
    <t>6,5 T</t>
  </si>
  <si>
    <t>12.000 kg</t>
  </si>
  <si>
    <t>AUTOSAN</t>
  </si>
  <si>
    <t>D-44</t>
  </si>
  <si>
    <t>OLY 9180</t>
  </si>
  <si>
    <t>przyczepa</t>
  </si>
  <si>
    <t>3,0T</t>
  </si>
  <si>
    <t>D-47</t>
  </si>
  <si>
    <t>NOSP487</t>
  </si>
  <si>
    <t>5,0T</t>
  </si>
  <si>
    <t>KOPARKA</t>
  </si>
  <si>
    <t>C-360</t>
  </si>
  <si>
    <t>KTO102</t>
  </si>
  <si>
    <t>ciągnik specjalny</t>
  </si>
  <si>
    <t>MERCEDES BENZ</t>
  </si>
  <si>
    <t>1517 K</t>
  </si>
  <si>
    <t>WD87604515573270</t>
  </si>
  <si>
    <t>NOS29A8</t>
  </si>
  <si>
    <t>specjalny do czyszczenia kanalizacji</t>
  </si>
  <si>
    <t>10.000 kg</t>
  </si>
  <si>
    <t>DAF</t>
  </si>
  <si>
    <t>FA45</t>
  </si>
  <si>
    <t>XLRAE4SCEYL223005</t>
  </si>
  <si>
    <t>NOS73Y5</t>
  </si>
  <si>
    <t>6.12 T</t>
  </si>
  <si>
    <t>11.000 kg</t>
  </si>
  <si>
    <t>29.09.2021</t>
  </si>
  <si>
    <t>35S13</t>
  </si>
  <si>
    <t>ZCFC359200D491403</t>
  </si>
  <si>
    <t>NOS05613</t>
  </si>
  <si>
    <t>Caddy</t>
  </si>
  <si>
    <t>WV1ZZZ2KZ8X086812</t>
  </si>
  <si>
    <t>NOS14231</t>
  </si>
  <si>
    <t>01.01.2022</t>
  </si>
  <si>
    <t>31.12.2022</t>
  </si>
  <si>
    <t>14.12.2021</t>
  </si>
  <si>
    <t>13.12.2022</t>
  </si>
  <si>
    <t>22.04.2021</t>
  </si>
  <si>
    <t>21.04.2022</t>
  </si>
  <si>
    <t>01.02.2022</t>
  </si>
  <si>
    <t>31.01.2023</t>
  </si>
  <si>
    <t>06.08.2021</t>
  </si>
  <si>
    <t>05.08.2022</t>
  </si>
  <si>
    <t>17.10.2021</t>
  </si>
  <si>
    <t>16.10.2022</t>
  </si>
  <si>
    <t>14.09.2021</t>
  </si>
  <si>
    <t>13.09.2022</t>
  </si>
  <si>
    <t>01.09.2021</t>
  </si>
  <si>
    <t>31.08.2022</t>
  </si>
  <si>
    <t>08.08.2021</t>
  </si>
  <si>
    <t>07.08.2022</t>
  </si>
  <si>
    <t>05.12.2021</t>
  </si>
  <si>
    <t>04.12.2022</t>
  </si>
  <si>
    <t>25.11.2021</t>
  </si>
  <si>
    <t>24.11.2022</t>
  </si>
  <si>
    <t>10.11.2021</t>
  </si>
  <si>
    <t>09.11.2022</t>
  </si>
  <si>
    <t>21.02.2021</t>
  </si>
  <si>
    <t>20.02.2022</t>
  </si>
  <si>
    <t>21.07.2021</t>
  </si>
  <si>
    <t>20.07.2022</t>
  </si>
  <si>
    <t>30.09.2021</t>
  </si>
  <si>
    <t>29.09.2022</t>
  </si>
  <si>
    <t>28.09.2022</t>
  </si>
  <si>
    <t>07.02.2021</t>
  </si>
  <si>
    <t>06.02.2022</t>
  </si>
  <si>
    <t xml:space="preserve">Tabela nr 4 - Wykaz pojazdów w Gminie Łukta </t>
  </si>
  <si>
    <t>Kolektory słoneczne zainstalowane w ZS-P Łukta, na bloku E - dach, SP Mostkowo - dach</t>
  </si>
  <si>
    <t>Łukta, ul. Warszawska 17, Mostkowo 25</t>
  </si>
  <si>
    <t>4. Zakład Gospodarki Komunalnej Sp. z o.o</t>
  </si>
  <si>
    <t xml:space="preserve">3. Gminny Ośrodek Kultury </t>
  </si>
  <si>
    <t>budynek domu kultury</t>
  </si>
  <si>
    <t>działalność kulturalna i kulturoznawcza</t>
  </si>
  <si>
    <t>gaśnice (10), kurtyny ogniowe, alarm na całym budynku, hydranty wewnętrzny i zewnętrzny, monitoring, alarm, czujki dymu</t>
  </si>
  <si>
    <t>ul. Kościelna 2b, 14-105 Łukta</t>
  </si>
  <si>
    <t>gazobeton - itong</t>
  </si>
  <si>
    <t>konstr drewniana, pokrycie  blachodachówka</t>
  </si>
  <si>
    <t>bardzo dobra</t>
  </si>
  <si>
    <t>UPS Power Walker VI 3000RT LCD</t>
  </si>
  <si>
    <t>monitor ASUS 20 VT207N TOUCH</t>
  </si>
  <si>
    <t>mikrtofony dynamiczne i kardioidalne 9 kpl.</t>
  </si>
  <si>
    <t>kasa fiskalna POSNET BINGO ONLINE</t>
  </si>
  <si>
    <t>telewizor  LCD SHARP 33</t>
  </si>
  <si>
    <t>zestaw nagłaśniajacy 2016 rok FV 29951142</t>
  </si>
  <si>
    <t>zestaw nagłaśniający 2016 fv 30186847</t>
  </si>
  <si>
    <t>mikrofony  AKG WMS 40 MINI DUAL</t>
  </si>
  <si>
    <t>notebook Acer E-575Gi5-6200U</t>
  </si>
  <si>
    <t>pianino</t>
  </si>
  <si>
    <t>laptopy 2 szt.</t>
  </si>
  <si>
    <t>drukarka etykiet</t>
  </si>
  <si>
    <t>mobilny system nagłośnieniowy 1 kpl.</t>
  </si>
  <si>
    <t>zestaw mikrofonów firmy Sennerheiser 4 kpl.</t>
  </si>
  <si>
    <t>mikrofon nagłowny MU 53 HNS 2 szt.</t>
  </si>
  <si>
    <t>mikrofon dynamiczny PRODIPE TTI 2 szt.</t>
  </si>
  <si>
    <t>mikrofon SHURE SM 81 2 SZT</t>
  </si>
  <si>
    <t>mikrofon dynamiczny SHURE SM 58-LCE</t>
  </si>
  <si>
    <t>mikrofon Sennheiser E 906</t>
  </si>
  <si>
    <t>mikroport &gt; ACT 311 B / 32 T (5NB) bezprzewodowy 3 szt.</t>
  </si>
  <si>
    <t>mikrofon nagłowny MU 53 HNS 1 szt.</t>
  </si>
  <si>
    <t>notebook DELLINSPIRON 55793118</t>
  </si>
  <si>
    <t>drukarka Epson XP-640</t>
  </si>
  <si>
    <t>drukarka Epson WF-7610</t>
  </si>
  <si>
    <t>mobilne stanowisko kontroli biletów Zebra TC25 + kabel USB C</t>
  </si>
  <si>
    <t>4. Gminny Ośrodek Kultury</t>
  </si>
  <si>
    <t>osuszacz Master DH 732</t>
  </si>
  <si>
    <t>Master</t>
  </si>
  <si>
    <t>ul. Kościelna 2B, Łukta</t>
  </si>
  <si>
    <t xml:space="preserve">Łącznie </t>
  </si>
  <si>
    <t>GOK W ŁUKCIE</t>
  </si>
  <si>
    <t>GAŚNICE, ALARM</t>
  </si>
  <si>
    <t>ŚWIETLICA FLORCZAKI</t>
  </si>
  <si>
    <t>ŚWIETLICA RAMOTY</t>
  </si>
  <si>
    <t>GAŚNICE</t>
  </si>
  <si>
    <t>ŚWIETLICA PELNIK</t>
  </si>
  <si>
    <t>GAŚNICE/  ALARM</t>
  </si>
  <si>
    <t>ŚWIETLICA ZAJĄCZKOWO</t>
  </si>
  <si>
    <t>ŚWIETLICA KOZIA GÓRA</t>
  </si>
  <si>
    <t>ŚWIETLICA GLĘDY</t>
  </si>
  <si>
    <t>GAŚNICE/ ALARM</t>
  </si>
  <si>
    <t>ŚWIETLICA WORLINY</t>
  </si>
  <si>
    <t>ŚWIETLICA PLICHTA</t>
  </si>
  <si>
    <t>GAŚNICA</t>
  </si>
  <si>
    <t>Świetlica wiejska wraz z instalacją fotowoltaiczną o wartości 50430 zł</t>
  </si>
  <si>
    <t>Notebook Dell E6330 - 48 szt.</t>
  </si>
  <si>
    <t>Notebook Lenovo 3-17 81W20017PB - 15 szt.</t>
  </si>
  <si>
    <t>w tym namioty *</t>
  </si>
  <si>
    <t xml:space="preserve">*Urząd Gminy - namiot - sołtys Nowe Ramoty o wartości 1810 zł; namiot - sołtys Molza o wartości 930,00 zł </t>
  </si>
  <si>
    <t>*Gminny Ośrodek Kultury - namiot imprezowy 6/8 m ze ścianami o wartości 1490 zł, namiot imprezowy ze ścianami 6/4 m o wartości 700 zł, namiot 4,5x3+ 4 ściany o wartości 2253 zł</t>
  </si>
  <si>
    <t>1. Gminna Biblioteka Publiczna</t>
  </si>
  <si>
    <t>Łukta, ul. Kościelna 2 B</t>
  </si>
  <si>
    <t>gaśnica - 1 szt., czujniki i urządzenia alarmowe, alarm</t>
  </si>
  <si>
    <t xml:space="preserve">2. Gminny Ośrodek Pomocy Społecznej </t>
  </si>
  <si>
    <t>Ryzyko</t>
  </si>
  <si>
    <t>NNW OSP</t>
  </si>
  <si>
    <t>Pożar w lokalu mieszkalnym</t>
  </si>
  <si>
    <t>mienie od ognia i innych zdarzeń losowych</t>
  </si>
  <si>
    <t>szyby</t>
  </si>
  <si>
    <t>2 szkody - wybicie szyb</t>
  </si>
  <si>
    <t>Uszkodzenie kserokopiarki  wskutek przepięcia</t>
  </si>
  <si>
    <t xml:space="preserve">3 szkody - zalania w wyniku awarii instalacji </t>
  </si>
  <si>
    <t>Uszkodzenie pokrycia dachowego budynku wskutek wywrócenia sie drzewa podczas silnego wiatru</t>
  </si>
  <si>
    <t>Uszkodzenie murawy boiska sportowego wskutek dewastacji przez nieznany pojazd</t>
  </si>
  <si>
    <t>OC dróg</t>
  </si>
  <si>
    <t>Uszkodzenie pojazdu na drodze w wyniku wjechania w ubytek w nawierzchni jezdni</t>
  </si>
  <si>
    <t>17 szkód - awarie sieci wodociągowych</t>
  </si>
  <si>
    <t>Uraz ciala podczas akcji ratowniczo-gaśniczej</t>
  </si>
  <si>
    <t>Uszkodzenie sprzętu w kinie wskutek zakłóceń w sieci elektrycznej spowodowanych wyładowaniami atmosferycznymi</t>
  </si>
  <si>
    <t>elektronika</t>
  </si>
  <si>
    <t>Uszkodzenie akumulatora zasilającego stację monitorowania wskutek przepięcia</t>
  </si>
  <si>
    <t>2 szkody - zalanie pomieszczeń wskutek intensywnych opadów deszczu</t>
  </si>
  <si>
    <t>Uszkodzenie dachu w wyniku silnego wiatru oraz zalanie pomieszczeń w wyniku silnych opadów deszczu</t>
  </si>
  <si>
    <t>Wybicie szyby</t>
  </si>
  <si>
    <t>Uraz ciała powstały podczas warsztatów szkoleniowych</t>
  </si>
  <si>
    <t>Awaria pieca</t>
  </si>
  <si>
    <t>Uszkodzenie kotła w wyniku przepięcia</t>
  </si>
  <si>
    <t>12 szkód - awarie sieci wodociągowych</t>
  </si>
  <si>
    <t>Oczyszczalnia ścieków z wyposażeniem technicznym, sieciami,rurociągami i  i infrastrukturą</t>
  </si>
  <si>
    <t xml:space="preserve">Drukarka Sharp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</si>
</sst>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[Red]\-#,##0.00&quot; zł&quot;"/>
    <numFmt numFmtId="185" formatCode="[$-415]dddd\,\ d\ mmmm\ yyyy"/>
    <numFmt numFmtId="186" formatCode="0_ ;\-0\ "/>
    <numFmt numFmtId="187" formatCode="_-* #,##0\ &quot;zł&quot;_-;\-* #,##0\ &quot;zł&quot;_-;_-* &quot;-&quot;\ &quot;zł&quot;_-;_-@_-"/>
    <numFmt numFmtId="188" formatCode="_-* #,##0.00\ &quot;zł&quot;_-;\-* #,##0.00\ &quot;zł&quot;_-;_-* &quot;-&quot;??\ &quot;zł&quot;_-;_-@_-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right"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170" fontId="1" fillId="35" borderId="12" xfId="0" applyNumberFormat="1" applyFont="1" applyFill="1" applyBorder="1" applyAlignment="1">
      <alignment horizontal="right"/>
    </xf>
    <xf numFmtId="0" fontId="0" fillId="0" borderId="10" xfId="53" applyFont="1" applyFill="1" applyBorder="1" applyAlignment="1">
      <alignment horizontal="center" vertical="center"/>
      <protection/>
    </xf>
    <xf numFmtId="181" fontId="0" fillId="0" borderId="10" xfId="53" applyNumberFormat="1" applyFont="1" applyBorder="1" applyAlignment="1">
      <alignment horizontal="right" vertical="center" wrapText="1"/>
      <protection/>
    </xf>
    <xf numFmtId="44" fontId="0" fillId="0" borderId="10" xfId="66" applyFont="1" applyBorder="1" applyAlignment="1">
      <alignment vertical="center"/>
    </xf>
    <xf numFmtId="44" fontId="0" fillId="0" borderId="13" xfId="66" applyFont="1" applyFill="1" applyBorder="1" applyAlignment="1">
      <alignment vertical="center"/>
    </xf>
    <xf numFmtId="44" fontId="1" fillId="0" borderId="10" xfId="53" applyNumberFormat="1" applyFont="1" applyFill="1" applyBorder="1" applyAlignment="1">
      <alignment horizontal="center"/>
      <protection/>
    </xf>
    <xf numFmtId="44" fontId="0" fillId="34" borderId="14" xfId="66" applyFont="1" applyFill="1" applyBorder="1" applyAlignment="1">
      <alignment vertical="center"/>
    </xf>
    <xf numFmtId="180" fontId="0" fillId="34" borderId="14" xfId="53" applyNumberFormat="1" applyFont="1" applyFill="1" applyBorder="1">
      <alignment/>
      <protection/>
    </xf>
    <xf numFmtId="44" fontId="0" fillId="34" borderId="13" xfId="66" applyFont="1" applyFill="1" applyBorder="1" applyAlignment="1">
      <alignment vertical="center"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0" fontId="1" fillId="19" borderId="10" xfId="0" applyNumberFormat="1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NumberFormat="1" applyFont="1" applyFill="1" applyBorder="1" applyAlignment="1">
      <alignment horizontal="center" vertical="center" wrapText="1"/>
      <protection/>
    </xf>
    <xf numFmtId="44" fontId="1" fillId="6" borderId="10" xfId="53" applyNumberFormat="1" applyFont="1" applyFill="1" applyBorder="1" applyAlignment="1">
      <alignment horizontal="center" vertical="center" wrapText="1"/>
      <protection/>
    </xf>
    <xf numFmtId="0" fontId="1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0" fontId="54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170" fontId="53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7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70" applyNumberFormat="1" applyFont="1" applyFill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8" fontId="0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44" fontId="0" fillId="0" borderId="10" xfId="70" applyFont="1" applyBorder="1" applyAlignment="1" applyProtection="1">
      <alignment horizontal="right" vertical="center" wrapText="1"/>
      <protection/>
    </xf>
    <xf numFmtId="184" fontId="0" fillId="0" borderId="10" xfId="60" applyNumberFormat="1" applyFont="1" applyBorder="1" applyAlignment="1" applyProtection="1">
      <alignment horizontal="right" vertical="center" wrapText="1"/>
      <protection/>
    </xf>
    <xf numFmtId="170" fontId="0" fillId="0" borderId="10" xfId="0" applyNumberFormat="1" applyFont="1" applyBorder="1" applyAlignment="1">
      <alignment vertical="center" wrapText="1"/>
    </xf>
    <xf numFmtId="0" fontId="0" fillId="0" borderId="10" xfId="60" applyNumberFormat="1" applyFont="1" applyBorder="1" applyAlignment="1" applyProtection="1">
      <alignment horizontal="center" vertical="center" wrapText="1"/>
      <protection/>
    </xf>
    <xf numFmtId="183" fontId="0" fillId="0" borderId="10" xfId="0" applyNumberFormat="1" applyFont="1" applyBorder="1" applyAlignment="1">
      <alignment horizontal="center" vertical="center" wrapText="1"/>
    </xf>
    <xf numFmtId="44" fontId="0" fillId="0" borderId="10" xfId="70" applyFont="1" applyBorder="1" applyAlignment="1">
      <alignment vertical="center" wrapText="1"/>
    </xf>
    <xf numFmtId="8" fontId="0" fillId="0" borderId="10" xfId="70" applyNumberFormat="1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170" fontId="0" fillId="0" borderId="10" xfId="68" applyNumberFormat="1" applyFont="1" applyFill="1" applyBorder="1" applyAlignment="1">
      <alignment vertical="center"/>
    </xf>
    <xf numFmtId="0" fontId="0" fillId="0" borderId="16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left" vertical="center"/>
      <protection/>
    </xf>
    <xf numFmtId="180" fontId="0" fillId="38" borderId="14" xfId="55" applyNumberFormat="1" applyFill="1" applyBorder="1" applyAlignment="1">
      <alignment horizontal="center" vertical="center" wrapText="1"/>
      <protection/>
    </xf>
    <xf numFmtId="181" fontId="0" fillId="0" borderId="16" xfId="53" applyNumberFormat="1" applyFont="1" applyBorder="1" applyAlignment="1">
      <alignment horizontal="right" vertical="center" wrapText="1"/>
      <protection/>
    </xf>
    <xf numFmtId="49" fontId="0" fillId="0" borderId="14" xfId="66" applyNumberFormat="1" applyFont="1" applyFill="1" applyBorder="1" applyAlignment="1">
      <alignment horizontal="center" vertical="center"/>
    </xf>
    <xf numFmtId="180" fontId="0" fillId="0" borderId="14" xfId="53" applyNumberFormat="1" applyFont="1" applyBorder="1" applyAlignment="1">
      <alignment horizontal="center" vertical="center"/>
      <protection/>
    </xf>
    <xf numFmtId="180" fontId="0" fillId="0" borderId="14" xfId="53" applyNumberFormat="1" applyFont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49" fontId="0" fillId="0" borderId="10" xfId="66" applyNumberFormat="1" applyFont="1" applyBorder="1" applyAlignment="1">
      <alignment horizontal="center" vertical="center"/>
    </xf>
    <xf numFmtId="44" fontId="0" fillId="0" borderId="10" xfId="66" applyFont="1" applyBorder="1" applyAlignment="1">
      <alignment horizontal="center" vertical="center"/>
    </xf>
    <xf numFmtId="0" fontId="0" fillId="38" borderId="13" xfId="53" applyFont="1" applyFill="1" applyBorder="1" applyAlignment="1">
      <alignment horizontal="left" vertical="center"/>
      <protection/>
    </xf>
    <xf numFmtId="182" fontId="0" fillId="38" borderId="13" xfId="53" applyNumberFormat="1" applyFont="1" applyFill="1" applyBorder="1" applyAlignment="1">
      <alignment horizontal="center" vertical="center" wrapText="1"/>
      <protection/>
    </xf>
    <xf numFmtId="49" fontId="0" fillId="0" borderId="13" xfId="66" applyNumberFormat="1" applyFont="1" applyFill="1" applyBorder="1" applyAlignment="1">
      <alignment horizontal="center" vertical="center"/>
    </xf>
    <xf numFmtId="44" fontId="0" fillId="0" borderId="13" xfId="66" applyFont="1" applyFill="1" applyBorder="1" applyAlignment="1">
      <alignment horizontal="center" vertical="center"/>
    </xf>
    <xf numFmtId="0" fontId="0" fillId="0" borderId="13" xfId="53" applyFont="1" applyBorder="1" applyAlignment="1">
      <alignment horizontal="left" vertical="center"/>
      <protection/>
    </xf>
    <xf numFmtId="181" fontId="4" fillId="0" borderId="13" xfId="55" applyNumberFormat="1" applyFont="1" applyBorder="1" applyAlignment="1">
      <alignment horizontal="center" vertical="center" wrapText="1"/>
      <protection/>
    </xf>
    <xf numFmtId="181" fontId="0" fillId="0" borderId="13" xfId="55" applyNumberFormat="1" applyBorder="1" applyAlignment="1">
      <alignment horizontal="center" vertical="center" wrapText="1"/>
      <protection/>
    </xf>
    <xf numFmtId="181" fontId="4" fillId="0" borderId="15" xfId="55" applyNumberFormat="1" applyFont="1" applyBorder="1" applyAlignment="1">
      <alignment horizontal="center" vertical="center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2" fontId="0" fillId="0" borderId="10" xfId="53" applyNumberFormat="1" applyFont="1" applyBorder="1" applyAlignment="1">
      <alignment horizontal="right" vertical="center" wrapText="1"/>
      <protection/>
    </xf>
    <xf numFmtId="44" fontId="0" fillId="0" borderId="10" xfId="66" applyFont="1" applyFill="1" applyBorder="1" applyAlignment="1">
      <alignment vertical="center"/>
    </xf>
    <xf numFmtId="44" fontId="1" fillId="0" borderId="10" xfId="66" applyFont="1" applyBorder="1" applyAlignment="1">
      <alignment vertical="center"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0" fillId="0" borderId="16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0" fontId="0" fillId="0" borderId="10" xfId="68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0" xfId="68" applyNumberFormat="1" applyFont="1" applyBorder="1" applyAlignment="1">
      <alignment horizontal="right" vertical="center" wrapText="1"/>
    </xf>
    <xf numFmtId="0" fontId="0" fillId="38" borderId="14" xfId="55" applyFill="1" applyBorder="1" applyAlignment="1">
      <alignment horizontal="center" vertical="center" wrapText="1"/>
      <protection/>
    </xf>
    <xf numFmtId="180" fontId="0" fillId="38" borderId="14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38" borderId="13" xfId="53" applyFont="1" applyFill="1" applyBorder="1" applyAlignment="1">
      <alignment horizontal="center" vertical="center" wrapText="1"/>
      <protection/>
    </xf>
    <xf numFmtId="182" fontId="0" fillId="0" borderId="13" xfId="53" applyNumberFormat="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81" fontId="0" fillId="0" borderId="15" xfId="53" applyNumberFormat="1" applyFont="1" applyBorder="1" applyAlignment="1">
      <alignment horizontal="center" vertical="center" wrapText="1"/>
      <protection/>
    </xf>
    <xf numFmtId="44" fontId="0" fillId="0" borderId="11" xfId="66" applyFont="1" applyBorder="1" applyAlignment="1">
      <alignment horizontal="center" vertical="center"/>
    </xf>
    <xf numFmtId="0" fontId="0" fillId="0" borderId="10" xfId="55" applyBorder="1" applyAlignment="1">
      <alignment horizontal="center" vertical="center" wrapText="1"/>
      <protection/>
    </xf>
    <xf numFmtId="181" fontId="0" fillId="0" borderId="10" xfId="55" applyNumberFormat="1" applyBorder="1" applyAlignment="1">
      <alignment horizontal="center" vertical="center" wrapText="1"/>
      <protection/>
    </xf>
    <xf numFmtId="44" fontId="0" fillId="0" borderId="10" xfId="66" applyFont="1" applyFill="1" applyBorder="1" applyAlignment="1">
      <alignment horizontal="center" vertical="center"/>
    </xf>
    <xf numFmtId="181" fontId="4" fillId="0" borderId="13" xfId="55" applyNumberFormat="1" applyFont="1" applyBorder="1" applyAlignment="1">
      <alignment horizontal="right" vertical="center" wrapText="1"/>
      <protection/>
    </xf>
    <xf numFmtId="44" fontId="4" fillId="0" borderId="10" xfId="55" applyNumberFormat="1" applyFont="1" applyBorder="1" applyAlignment="1">
      <alignment horizontal="right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</xf>
    <xf numFmtId="180" fontId="0" fillId="0" borderId="14" xfId="53" applyNumberFormat="1" applyFont="1" applyBorder="1" applyAlignment="1">
      <alignment horizontal="center" vertical="center" wrapText="1"/>
      <protection/>
    </xf>
    <xf numFmtId="170" fontId="0" fillId="0" borderId="14" xfId="68" applyNumberFormat="1" applyFont="1" applyFill="1" applyBorder="1" applyAlignment="1">
      <alignment wrapText="1"/>
    </xf>
    <xf numFmtId="0" fontId="0" fillId="0" borderId="10" xfId="66" applyNumberFormat="1" applyFont="1" applyBorder="1" applyAlignment="1">
      <alignment horizontal="center" vertical="center" wrapText="1"/>
    </xf>
    <xf numFmtId="44" fontId="0" fillId="0" borderId="10" xfId="66" applyFont="1" applyBorder="1" applyAlignment="1">
      <alignment horizontal="center" vertical="center" wrapText="1"/>
    </xf>
    <xf numFmtId="170" fontId="0" fillId="0" borderId="10" xfId="68" applyNumberFormat="1" applyFont="1" applyBorder="1" applyAlignment="1">
      <alignment vertical="center" wrapText="1"/>
    </xf>
    <xf numFmtId="0" fontId="0" fillId="0" borderId="13" xfId="66" applyNumberFormat="1" applyFont="1" applyFill="1" applyBorder="1" applyAlignment="1">
      <alignment horizontal="center" vertical="center" wrapText="1"/>
    </xf>
    <xf numFmtId="44" fontId="0" fillId="0" borderId="13" xfId="66" applyFont="1" applyFill="1" applyBorder="1" applyAlignment="1">
      <alignment horizontal="center" vertical="center" wrapText="1"/>
    </xf>
    <xf numFmtId="170" fontId="0" fillId="0" borderId="13" xfId="68" applyNumberFormat="1" applyFont="1" applyFill="1" applyBorder="1" applyAlignment="1">
      <alignment vertical="center" wrapText="1"/>
    </xf>
    <xf numFmtId="0" fontId="0" fillId="0" borderId="11" xfId="66" applyNumberFormat="1" applyFont="1" applyBorder="1" applyAlignment="1">
      <alignment horizontal="center" vertical="center" wrapText="1"/>
    </xf>
    <xf numFmtId="44" fontId="0" fillId="0" borderId="11" xfId="66" applyFont="1" applyBorder="1" applyAlignment="1">
      <alignment horizontal="center" vertical="center" wrapText="1"/>
    </xf>
    <xf numFmtId="8" fontId="0" fillId="0" borderId="10" xfId="68" applyNumberFormat="1" applyFont="1" applyBorder="1" applyAlignment="1">
      <alignment horizontal="right" vertical="center" wrapText="1"/>
    </xf>
    <xf numFmtId="0" fontId="0" fillId="0" borderId="10" xfId="66" applyNumberFormat="1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 wrapText="1"/>
    </xf>
    <xf numFmtId="6" fontId="0" fillId="0" borderId="13" xfId="68" applyNumberFormat="1" applyFont="1" applyFill="1" applyBorder="1" applyAlignment="1">
      <alignment horizontal="right" vertical="center" wrapText="1"/>
    </xf>
    <xf numFmtId="44" fontId="0" fillId="0" borderId="10" xfId="66" applyFont="1" applyBorder="1" applyAlignment="1">
      <alignment vertical="center" wrapText="1"/>
    </xf>
    <xf numFmtId="44" fontId="0" fillId="0" borderId="13" xfId="66" applyFont="1" applyFill="1" applyBorder="1" applyAlignment="1">
      <alignment vertical="center" wrapText="1"/>
    </xf>
    <xf numFmtId="0" fontId="0" fillId="0" borderId="14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38" borderId="13" xfId="53" applyFont="1" applyFill="1" applyBorder="1" applyAlignment="1">
      <alignment vertical="center" wrapText="1"/>
      <protection/>
    </xf>
    <xf numFmtId="0" fontId="0" fillId="0" borderId="15" xfId="53" applyFont="1" applyBorder="1" applyAlignment="1">
      <alignment vertical="center" wrapText="1"/>
      <protection/>
    </xf>
    <xf numFmtId="0" fontId="0" fillId="0" borderId="13" xfId="53" applyFont="1" applyBorder="1" applyAlignment="1">
      <alignment vertical="center" wrapText="1"/>
      <protection/>
    </xf>
    <xf numFmtId="44" fontId="4" fillId="0" borderId="10" xfId="55" applyNumberFormat="1" applyFont="1" applyBorder="1" applyAlignment="1">
      <alignment horizontal="center" vertical="center" wrapText="1"/>
      <protection/>
    </xf>
    <xf numFmtId="8" fontId="0" fillId="0" borderId="10" xfId="66" applyNumberFormat="1" applyFont="1" applyBorder="1" applyAlignment="1">
      <alignment horizontal="right" vertical="center" wrapText="1"/>
    </xf>
    <xf numFmtId="8" fontId="0" fillId="0" borderId="13" xfId="66" applyNumberFormat="1" applyFont="1" applyFill="1" applyBorder="1" applyAlignment="1">
      <alignment horizontal="right" vertical="center" wrapText="1"/>
    </xf>
    <xf numFmtId="170" fontId="1" fillId="0" borderId="10" xfId="53" applyNumberFormat="1" applyFont="1" applyFill="1" applyBorder="1" applyAlignment="1">
      <alignment horizontal="right" vertical="center"/>
      <protection/>
    </xf>
    <xf numFmtId="180" fontId="0" fillId="0" borderId="14" xfId="53" applyNumberFormat="1" applyFont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vertical="center" wrapText="1"/>
    </xf>
    <xf numFmtId="170" fontId="1" fillId="0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38" borderId="14" xfId="55" applyNumberFormat="1" applyFill="1" applyBorder="1" applyAlignment="1">
      <alignment horizontal="right" vertical="center" wrapText="1"/>
      <protection/>
    </xf>
    <xf numFmtId="180" fontId="0" fillId="38" borderId="14" xfId="53" applyNumberFormat="1" applyFont="1" applyFill="1" applyBorder="1" applyAlignment="1">
      <alignment horizontal="right" vertical="center" wrapText="1"/>
      <protection/>
    </xf>
    <xf numFmtId="44" fontId="0" fillId="0" borderId="14" xfId="66" applyFont="1" applyFill="1" applyBorder="1" applyAlignment="1">
      <alignment horizontal="center" vertical="center"/>
    </xf>
    <xf numFmtId="180" fontId="0" fillId="0" borderId="10" xfId="53" applyNumberFormat="1" applyFont="1" applyBorder="1" applyAlignment="1">
      <alignment horizontal="center"/>
      <protection/>
    </xf>
    <xf numFmtId="0" fontId="1" fillId="6" borderId="17" xfId="53" applyFont="1" applyFill="1" applyBorder="1" applyAlignment="1">
      <alignment horizontal="center" vertical="center" wrapText="1"/>
      <protection/>
    </xf>
    <xf numFmtId="0" fontId="1" fillId="6" borderId="18" xfId="53" applyFont="1" applyFill="1" applyBorder="1" applyAlignment="1">
      <alignment horizontal="center" vertical="center" wrapText="1"/>
      <protection/>
    </xf>
    <xf numFmtId="0" fontId="0" fillId="33" borderId="16" xfId="53" applyFont="1" applyFill="1" applyBorder="1" applyAlignment="1">
      <alignment vertical="center"/>
      <protection/>
    </xf>
    <xf numFmtId="0" fontId="0" fillId="34" borderId="16" xfId="53" applyFont="1" applyFill="1" applyBorder="1" applyAlignment="1">
      <alignment vertical="center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4" fillId="0" borderId="10" xfId="53" applyBorder="1" applyAlignment="1">
      <alignment vertical="center"/>
      <protection/>
    </xf>
    <xf numFmtId="44" fontId="1" fillId="0" borderId="10" xfId="64" applyFont="1" applyFill="1" applyBorder="1" applyAlignment="1">
      <alignment horizontal="center" vertical="center" wrapText="1"/>
    </xf>
    <xf numFmtId="0" fontId="0" fillId="0" borderId="19" xfId="53" applyFont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vertical="center"/>
      <protection/>
    </xf>
    <xf numFmtId="0" fontId="0" fillId="34" borderId="10" xfId="53" applyFont="1" applyFill="1" applyBorder="1" applyAlignment="1">
      <alignment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vertical="center"/>
      <protection/>
    </xf>
    <xf numFmtId="172" fontId="0" fillId="0" borderId="0" xfId="53" applyNumberFormat="1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1" fillId="0" borderId="0" xfId="53" applyFont="1">
      <alignment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8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8" fontId="1" fillId="0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/>
    </xf>
    <xf numFmtId="0" fontId="0" fillId="0" borderId="14" xfId="53" applyFont="1" applyBorder="1" applyAlignment="1">
      <alignment horizontal="center" vertical="center"/>
      <protection/>
    </xf>
    <xf numFmtId="186" fontId="0" fillId="0" borderId="14" xfId="6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0" fontId="0" fillId="0" borderId="21" xfId="53" applyNumberFormat="1" applyFont="1" applyBorder="1" applyAlignment="1">
      <alignment horizontal="right" vertical="center"/>
      <protection/>
    </xf>
    <xf numFmtId="0" fontId="1" fillId="34" borderId="19" xfId="0" applyFont="1" applyFill="1" applyBorder="1" applyAlignment="1">
      <alignment/>
    </xf>
    <xf numFmtId="180" fontId="0" fillId="0" borderId="0" xfId="53" applyNumberFormat="1" applyFont="1" applyBorder="1">
      <alignment/>
      <protection/>
    </xf>
    <xf numFmtId="180" fontId="0" fillId="0" borderId="10" xfId="53" applyNumberFormat="1" applyFont="1" applyBorder="1" applyAlignment="1">
      <alignment horizontal="center" vertical="center"/>
      <protection/>
    </xf>
    <xf numFmtId="170" fontId="1" fillId="0" borderId="19" xfId="0" applyNumberFormat="1" applyFont="1" applyBorder="1" applyAlignment="1">
      <alignment horizontal="right" vertical="center"/>
    </xf>
    <xf numFmtId="0" fontId="1" fillId="34" borderId="22" xfId="0" applyFont="1" applyFill="1" applyBorder="1" applyAlignment="1">
      <alignment/>
    </xf>
    <xf numFmtId="44" fontId="1" fillId="34" borderId="23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top" wrapText="1"/>
    </xf>
    <xf numFmtId="44" fontId="0" fillId="0" borderId="10" xfId="68" applyFont="1" applyBorder="1" applyAlignment="1">
      <alignment vertical="center"/>
    </xf>
    <xf numFmtId="0" fontId="0" fillId="0" borderId="10" xfId="0" applyBorder="1" applyAlignment="1">
      <alignment/>
    </xf>
    <xf numFmtId="44" fontId="0" fillId="0" borderId="10" xfId="68" applyFont="1" applyFill="1" applyBorder="1" applyAlignment="1">
      <alignment vertical="center"/>
    </xf>
    <xf numFmtId="44" fontId="1" fillId="0" borderId="10" xfId="68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/>
    </xf>
    <xf numFmtId="44" fontId="1" fillId="7" borderId="24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vertical="center" wrapText="1"/>
    </xf>
    <xf numFmtId="44" fontId="0" fillId="0" borderId="10" xfId="64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1" fillId="6" borderId="29" xfId="53" applyFont="1" applyFill="1" applyBorder="1" applyAlignment="1">
      <alignment horizontal="center" vertical="center" wrapText="1"/>
      <protection/>
    </xf>
    <xf numFmtId="0" fontId="1" fillId="6" borderId="25" xfId="53" applyFont="1" applyFill="1" applyBorder="1" applyAlignment="1">
      <alignment horizontal="center" vertical="center" wrapText="1"/>
      <protection/>
    </xf>
    <xf numFmtId="0" fontId="1" fillId="6" borderId="30" xfId="53" applyFont="1" applyFill="1" applyBorder="1" applyAlignment="1">
      <alignment horizontal="center" vertical="center" wrapText="1"/>
      <protection/>
    </xf>
    <xf numFmtId="0" fontId="15" fillId="6" borderId="31" xfId="53" applyFont="1" applyFill="1" applyBorder="1" applyAlignment="1">
      <alignment horizontal="center" vertical="center" wrapText="1"/>
      <protection/>
    </xf>
    <xf numFmtId="0" fontId="15" fillId="6" borderId="32" xfId="53" applyFont="1" applyFill="1" applyBorder="1" applyAlignment="1">
      <alignment horizontal="center" vertical="center" wrapText="1"/>
      <protection/>
    </xf>
    <xf numFmtId="0" fontId="15" fillId="6" borderId="33" xfId="53" applyFont="1" applyFill="1" applyBorder="1" applyAlignment="1">
      <alignment horizontal="center" vertical="center" wrapText="1"/>
      <protection/>
    </xf>
    <xf numFmtId="0" fontId="15" fillId="6" borderId="34" xfId="53" applyFont="1" applyFill="1" applyBorder="1" applyAlignment="1">
      <alignment horizontal="center" vertical="center" wrapText="1"/>
      <protection/>
    </xf>
    <xf numFmtId="0" fontId="15" fillId="6" borderId="10" xfId="53" applyFont="1" applyFill="1" applyBorder="1" applyAlignment="1">
      <alignment horizontal="center" vertical="center" wrapText="1"/>
      <protection/>
    </xf>
    <xf numFmtId="0" fontId="15" fillId="6" borderId="17" xfId="53" applyFont="1" applyFill="1" applyBorder="1" applyAlignment="1">
      <alignment horizontal="center" vertical="center" wrapText="1"/>
      <protection/>
    </xf>
    <xf numFmtId="0" fontId="7" fillId="6" borderId="35" xfId="53" applyFont="1" applyFill="1" applyBorder="1" applyAlignment="1">
      <alignment horizontal="center" vertical="center" wrapText="1"/>
      <protection/>
    </xf>
    <xf numFmtId="0" fontId="7" fillId="6" borderId="36" xfId="53" applyFont="1" applyFill="1" applyBorder="1" applyAlignment="1">
      <alignment horizontal="center" vertical="center" wrapText="1"/>
      <protection/>
    </xf>
    <xf numFmtId="0" fontId="7" fillId="6" borderId="37" xfId="53" applyFont="1" applyFill="1" applyBorder="1" applyAlignment="1">
      <alignment horizontal="center" vertical="center" wrapText="1"/>
      <protection/>
    </xf>
    <xf numFmtId="0" fontId="1" fillId="6" borderId="38" xfId="53" applyFont="1" applyFill="1" applyBorder="1" applyAlignment="1">
      <alignment horizontal="center" vertical="center" wrapText="1"/>
      <protection/>
    </xf>
    <xf numFmtId="0" fontId="1" fillId="6" borderId="39" xfId="53" applyFont="1" applyFill="1" applyBorder="1" applyAlignment="1">
      <alignment horizontal="center" vertical="center" wrapText="1"/>
      <protection/>
    </xf>
    <xf numFmtId="0" fontId="1" fillId="6" borderId="40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6" xfId="53" applyFont="1" applyBorder="1" applyAlignment="1">
      <alignment horizontal="left" vertical="center" wrapText="1"/>
      <protection/>
    </xf>
    <xf numFmtId="0" fontId="1" fillId="0" borderId="27" xfId="53" applyFont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1" fillId="6" borderId="34" xfId="53" applyFont="1" applyFill="1" applyBorder="1" applyAlignment="1">
      <alignment horizontal="center" vertical="center" wrapText="1"/>
      <protection/>
    </xf>
    <xf numFmtId="0" fontId="1" fillId="6" borderId="10" xfId="53" applyFont="1" applyFill="1" applyBorder="1" applyAlignment="1">
      <alignment horizontal="center" vertical="center" wrapText="1"/>
      <protection/>
    </xf>
    <xf numFmtId="0" fontId="1" fillId="6" borderId="17" xfId="53" applyFont="1" applyFill="1" applyBorder="1" applyAlignment="1">
      <alignment horizontal="center" vertical="center" wrapText="1"/>
      <protection/>
    </xf>
    <xf numFmtId="0" fontId="1" fillId="6" borderId="31" xfId="53" applyFont="1" applyFill="1" applyBorder="1" applyAlignment="1">
      <alignment horizontal="center" vertical="center" wrapText="1"/>
      <protection/>
    </xf>
    <xf numFmtId="0" fontId="1" fillId="6" borderId="41" xfId="53" applyFont="1" applyFill="1" applyBorder="1" applyAlignment="1">
      <alignment horizontal="center" vertical="center" wrapText="1"/>
      <protection/>
    </xf>
    <xf numFmtId="0" fontId="1" fillId="6" borderId="42" xfId="53" applyFont="1" applyFill="1" applyBorder="1" applyAlignment="1">
      <alignment horizontal="center" vertical="center" wrapText="1"/>
      <protection/>
    </xf>
    <xf numFmtId="0" fontId="1" fillId="6" borderId="20" xfId="53" applyFont="1" applyFill="1" applyBorder="1" applyAlignment="1">
      <alignment horizontal="center" vertical="center" wrapText="1"/>
      <protection/>
    </xf>
    <xf numFmtId="0" fontId="1" fillId="6" borderId="43" xfId="53" applyFont="1" applyFill="1" applyBorder="1" applyAlignment="1">
      <alignment horizontal="center" vertical="center" wrapText="1"/>
      <protection/>
    </xf>
    <xf numFmtId="0" fontId="1" fillId="6" borderId="44" xfId="53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4" borderId="45" xfId="0" applyFont="1" applyFill="1" applyBorder="1" applyAlignment="1">
      <alignment horizontal="left" vertical="center" wrapText="1"/>
    </xf>
    <xf numFmtId="0" fontId="1" fillId="0" borderId="32" xfId="53" applyNumberFormat="1" applyFont="1" applyFill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1" fillId="0" borderId="46" xfId="53" applyNumberFormat="1" applyFont="1" applyFill="1" applyBorder="1" applyAlignment="1">
      <alignment horizontal="center"/>
      <protection/>
    </xf>
    <xf numFmtId="0" fontId="1" fillId="0" borderId="19" xfId="53" applyNumberFormat="1" applyFont="1" applyFill="1" applyBorder="1" applyAlignment="1">
      <alignment horizontal="center"/>
      <protection/>
    </xf>
    <xf numFmtId="0" fontId="1" fillId="0" borderId="26" xfId="53" applyNumberFormat="1" applyFont="1" applyFill="1" applyBorder="1" applyAlignment="1">
      <alignment horizontal="center"/>
      <protection/>
    </xf>
    <xf numFmtId="0" fontId="1" fillId="0" borderId="27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68" applyNumberFormat="1" applyFont="1" applyFill="1" applyBorder="1" applyAlignment="1">
      <alignment horizontal="center" vertical="center"/>
    </xf>
    <xf numFmtId="44" fontId="0" fillId="0" borderId="10" xfId="64" applyFont="1" applyBorder="1" applyAlignment="1">
      <alignment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3 2" xfId="69"/>
    <cellStyle name="Walutowy 4" xfId="70"/>
    <cellStyle name="Walutowy 5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46" customWidth="1"/>
    <col min="5" max="5" width="10.421875" style="46" customWidth="1"/>
    <col min="6" max="6" width="19.28125" style="46" customWidth="1"/>
    <col min="7" max="7" width="15.7109375" style="0" customWidth="1"/>
    <col min="8" max="8" width="17.140625" style="46" customWidth="1"/>
    <col min="9" max="9" width="19.8515625" style="0" customWidth="1"/>
  </cols>
  <sheetData>
    <row r="1" spans="1:7" ht="12.75">
      <c r="A1" s="86" t="s">
        <v>120</v>
      </c>
      <c r="G1" s="53"/>
    </row>
    <row r="3" spans="1:9" ht="48">
      <c r="A3" s="93" t="s">
        <v>7</v>
      </c>
      <c r="B3" s="93" t="s">
        <v>8</v>
      </c>
      <c r="C3" s="93" t="s">
        <v>9</v>
      </c>
      <c r="D3" s="93" t="s">
        <v>10</v>
      </c>
      <c r="E3" s="93" t="s">
        <v>6</v>
      </c>
      <c r="F3" s="94" t="s">
        <v>46</v>
      </c>
      <c r="G3" s="94" t="s">
        <v>88</v>
      </c>
      <c r="H3" s="94" t="s">
        <v>79</v>
      </c>
      <c r="I3" s="94" t="s">
        <v>89</v>
      </c>
    </row>
    <row r="4" spans="1:9" ht="25.5" customHeight="1">
      <c r="A4" s="70">
        <v>1</v>
      </c>
      <c r="B4" s="95" t="s">
        <v>90</v>
      </c>
      <c r="C4" s="70" t="s">
        <v>91</v>
      </c>
      <c r="D4" s="96">
        <v>510743226</v>
      </c>
      <c r="E4" s="97" t="s">
        <v>92</v>
      </c>
      <c r="F4" s="97" t="s">
        <v>93</v>
      </c>
      <c r="G4" s="263" t="s">
        <v>94</v>
      </c>
      <c r="H4" s="31" t="s">
        <v>95</v>
      </c>
      <c r="I4" s="31" t="s">
        <v>95</v>
      </c>
    </row>
    <row r="5" spans="1:9" s="7" customFormat="1" ht="25.5" customHeight="1">
      <c r="A5" s="70">
        <v>2</v>
      </c>
      <c r="B5" s="95" t="s">
        <v>96</v>
      </c>
      <c r="C5" s="70" t="s">
        <v>97</v>
      </c>
      <c r="D5" s="96">
        <v>510890074</v>
      </c>
      <c r="E5" s="70" t="s">
        <v>98</v>
      </c>
      <c r="F5" s="70" t="s">
        <v>99</v>
      </c>
      <c r="G5" s="264"/>
      <c r="H5" s="98"/>
      <c r="I5" s="31" t="s">
        <v>95</v>
      </c>
    </row>
    <row r="6" spans="1:9" s="7" customFormat="1" ht="25.5" customHeight="1">
      <c r="A6" s="70">
        <v>3</v>
      </c>
      <c r="B6" s="95" t="s">
        <v>100</v>
      </c>
      <c r="C6" s="97" t="s">
        <v>101</v>
      </c>
      <c r="D6" s="70">
        <v>519506249</v>
      </c>
      <c r="E6" s="99" t="s">
        <v>102</v>
      </c>
      <c r="F6" s="97" t="s">
        <v>103</v>
      </c>
      <c r="G6" s="264"/>
      <c r="H6" s="70" t="s">
        <v>104</v>
      </c>
      <c r="I6" s="31" t="s">
        <v>95</v>
      </c>
    </row>
    <row r="7" spans="1:9" s="7" customFormat="1" ht="25.5" customHeight="1">
      <c r="A7" s="70">
        <v>4</v>
      </c>
      <c r="B7" s="95" t="s">
        <v>105</v>
      </c>
      <c r="C7" s="70" t="s">
        <v>106</v>
      </c>
      <c r="D7" s="100" t="s">
        <v>107</v>
      </c>
      <c r="E7" s="101" t="s">
        <v>108</v>
      </c>
      <c r="F7" s="102" t="s">
        <v>109</v>
      </c>
      <c r="G7" s="264"/>
      <c r="H7" s="70" t="s">
        <v>104</v>
      </c>
      <c r="I7" s="31" t="s">
        <v>95</v>
      </c>
    </row>
    <row r="8" spans="1:9" s="7" customFormat="1" ht="25.5" customHeight="1">
      <c r="A8" s="70">
        <v>5</v>
      </c>
      <c r="B8" s="95" t="s">
        <v>110</v>
      </c>
      <c r="C8" s="70" t="s">
        <v>111</v>
      </c>
      <c r="D8" s="100" t="s">
        <v>112</v>
      </c>
      <c r="E8" s="102" t="s">
        <v>113</v>
      </c>
      <c r="F8" s="102" t="s">
        <v>114</v>
      </c>
      <c r="G8" s="264"/>
      <c r="H8" s="31" t="s">
        <v>95</v>
      </c>
      <c r="I8" s="31" t="s">
        <v>95</v>
      </c>
    </row>
    <row r="9" spans="1:9" s="7" customFormat="1" ht="25.5" customHeight="1">
      <c r="A9" s="70">
        <v>6</v>
      </c>
      <c r="B9" s="95" t="s">
        <v>115</v>
      </c>
      <c r="C9" s="70" t="s">
        <v>116</v>
      </c>
      <c r="D9" s="100" t="s">
        <v>117</v>
      </c>
      <c r="E9" s="101" t="s">
        <v>118</v>
      </c>
      <c r="F9" s="102" t="s">
        <v>119</v>
      </c>
      <c r="G9" s="265"/>
      <c r="H9" s="31" t="s">
        <v>95</v>
      </c>
      <c r="I9" s="31" t="s">
        <v>95</v>
      </c>
    </row>
  </sheetData>
  <sheetProtection/>
  <mergeCells count="1">
    <mergeCell ref="G4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="71" zoomScaleNormal="71" workbookViewId="0" topLeftCell="A94">
      <selection activeCell="P102" sqref="P102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5.00390625" style="8" customWidth="1"/>
    <col min="4" max="4" width="16.421875" style="24" customWidth="1"/>
    <col min="5" max="5" width="16.421875" style="25" customWidth="1"/>
    <col min="6" max="6" width="11.00390625" style="6" customWidth="1"/>
    <col min="7" max="7" width="22.57421875" style="6" customWidth="1"/>
    <col min="8" max="8" width="13.57421875" style="6" customWidth="1"/>
    <col min="9" max="9" width="71.57421875" style="6" customWidth="1"/>
    <col min="10" max="10" width="20.00390625" style="6" customWidth="1"/>
    <col min="11" max="13" width="15.140625" style="6" customWidth="1"/>
    <col min="14" max="14" width="11.00390625" style="6" customWidth="1"/>
    <col min="15" max="15" width="11.57421875" style="6" customWidth="1"/>
    <col min="16" max="16" width="13.28125" style="0" customWidth="1"/>
    <col min="17" max="18" width="11.00390625" style="0" customWidth="1"/>
    <col min="19" max="19" width="12.7109375" style="0" customWidth="1"/>
    <col min="20" max="20" width="13.57421875" style="0" customWidth="1"/>
    <col min="21" max="21" width="11.7109375" style="0" customWidth="1"/>
    <col min="22" max="22" width="14.57421875" style="0" customWidth="1"/>
    <col min="23" max="23" width="12.00390625" style="0" customWidth="1"/>
  </cols>
  <sheetData>
    <row r="1" spans="4:5" ht="12.75">
      <c r="D1" s="54"/>
      <c r="E1" s="8"/>
    </row>
    <row r="2" spans="1:6" ht="12.75">
      <c r="A2" s="82" t="s">
        <v>84</v>
      </c>
      <c r="B2" s="83"/>
      <c r="C2" s="84"/>
      <c r="D2" s="85"/>
      <c r="F2" s="26"/>
    </row>
    <row r="3" spans="1:23" ht="62.25" customHeight="1">
      <c r="A3" s="268" t="s">
        <v>47</v>
      </c>
      <c r="B3" s="268" t="s">
        <v>48</v>
      </c>
      <c r="C3" s="268" t="s">
        <v>49</v>
      </c>
      <c r="D3" s="268" t="s">
        <v>50</v>
      </c>
      <c r="E3" s="268" t="s">
        <v>51</v>
      </c>
      <c r="F3" s="268" t="s">
        <v>52</v>
      </c>
      <c r="G3" s="268" t="s">
        <v>64</v>
      </c>
      <c r="H3" s="268" t="s">
        <v>65</v>
      </c>
      <c r="I3" s="268" t="s">
        <v>83</v>
      </c>
      <c r="J3" s="268" t="s">
        <v>11</v>
      </c>
      <c r="K3" s="268" t="s">
        <v>53</v>
      </c>
      <c r="L3" s="268"/>
      <c r="M3" s="268"/>
      <c r="N3" s="268" t="s">
        <v>66</v>
      </c>
      <c r="O3" s="268"/>
      <c r="P3" s="268"/>
      <c r="Q3" s="268"/>
      <c r="R3" s="268"/>
      <c r="S3" s="268"/>
      <c r="T3" s="268" t="s">
        <v>80</v>
      </c>
      <c r="U3" s="268" t="s">
        <v>54</v>
      </c>
      <c r="V3" s="268" t="s">
        <v>55</v>
      </c>
      <c r="W3" s="268" t="s">
        <v>56</v>
      </c>
    </row>
    <row r="4" spans="1:23" ht="62.2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72" t="s">
        <v>57</v>
      </c>
      <c r="L4" s="72" t="s">
        <v>58</v>
      </c>
      <c r="M4" s="72" t="s">
        <v>59</v>
      </c>
      <c r="N4" s="72" t="s">
        <v>60</v>
      </c>
      <c r="O4" s="72" t="s">
        <v>81</v>
      </c>
      <c r="P4" s="72" t="s">
        <v>82</v>
      </c>
      <c r="Q4" s="72" t="s">
        <v>61</v>
      </c>
      <c r="R4" s="72" t="s">
        <v>62</v>
      </c>
      <c r="S4" s="72" t="s">
        <v>63</v>
      </c>
      <c r="T4" s="268"/>
      <c r="U4" s="268"/>
      <c r="V4" s="268"/>
      <c r="W4" s="268"/>
    </row>
    <row r="5" spans="1:23" ht="13.5" customHeight="1">
      <c r="A5" s="266" t="s">
        <v>121</v>
      </c>
      <c r="B5" s="266"/>
      <c r="C5" s="266"/>
      <c r="D5" s="266"/>
      <c r="E5" s="266"/>
      <c r="F5" s="47"/>
      <c r="G5" s="56"/>
      <c r="H5" s="56"/>
      <c r="I5" s="56"/>
      <c r="J5" s="56"/>
      <c r="K5" s="56"/>
      <c r="L5" s="56"/>
      <c r="M5" s="56"/>
      <c r="N5" s="56"/>
      <c r="O5" s="56"/>
      <c r="P5" s="57"/>
      <c r="Q5" s="57"/>
      <c r="R5" s="57"/>
      <c r="S5" s="57"/>
      <c r="T5" s="57"/>
      <c r="U5" s="57"/>
      <c r="V5" s="57"/>
      <c r="W5" s="57"/>
    </row>
    <row r="6" spans="1:23" s="9" customFormat="1" ht="38.25">
      <c r="A6" s="2">
        <f>ROW(A1)</f>
        <v>1</v>
      </c>
      <c r="B6" s="105" t="s">
        <v>122</v>
      </c>
      <c r="C6" s="97" t="s">
        <v>123</v>
      </c>
      <c r="D6" s="97" t="s">
        <v>124</v>
      </c>
      <c r="E6" s="97" t="s">
        <v>95</v>
      </c>
      <c r="F6" s="104" t="s">
        <v>125</v>
      </c>
      <c r="G6" s="261">
        <v>689000</v>
      </c>
      <c r="H6" s="97" t="s">
        <v>126</v>
      </c>
      <c r="I6" s="2" t="s">
        <v>183</v>
      </c>
      <c r="J6" s="2" t="s">
        <v>184</v>
      </c>
      <c r="K6" s="2" t="s">
        <v>185</v>
      </c>
      <c r="L6" s="2" t="s">
        <v>186</v>
      </c>
      <c r="M6" s="2" t="s">
        <v>187</v>
      </c>
      <c r="N6" s="97" t="s">
        <v>257</v>
      </c>
      <c r="O6" s="97" t="s">
        <v>258</v>
      </c>
      <c r="P6" s="97" t="s">
        <v>258</v>
      </c>
      <c r="Q6" s="97" t="s">
        <v>257</v>
      </c>
      <c r="R6" s="97" t="s">
        <v>259</v>
      </c>
      <c r="S6" s="97" t="s">
        <v>258</v>
      </c>
      <c r="T6" s="97">
        <v>231.25</v>
      </c>
      <c r="U6" s="97"/>
      <c r="V6" s="97"/>
      <c r="W6" s="97"/>
    </row>
    <row r="7" spans="1:23" s="9" customFormat="1" ht="25.5">
      <c r="A7" s="2">
        <f aca="true" t="shared" si="0" ref="A7:A70">ROW(A2)</f>
        <v>2</v>
      </c>
      <c r="B7" s="105" t="s">
        <v>127</v>
      </c>
      <c r="C7" s="97" t="s">
        <v>128</v>
      </c>
      <c r="D7" s="97" t="s">
        <v>124</v>
      </c>
      <c r="E7" s="97" t="s">
        <v>95</v>
      </c>
      <c r="F7" s="104" t="s">
        <v>125</v>
      </c>
      <c r="G7" s="114">
        <v>303000</v>
      </c>
      <c r="H7" s="97" t="s">
        <v>126</v>
      </c>
      <c r="I7" s="2" t="s">
        <v>188</v>
      </c>
      <c r="J7" s="2" t="s">
        <v>189</v>
      </c>
      <c r="K7" s="2" t="s">
        <v>185</v>
      </c>
      <c r="L7" s="2" t="s">
        <v>186</v>
      </c>
      <c r="M7" s="2" t="s">
        <v>190</v>
      </c>
      <c r="N7" s="97" t="s">
        <v>258</v>
      </c>
      <c r="O7" s="97" t="s">
        <v>258</v>
      </c>
      <c r="P7" s="97" t="s">
        <v>258</v>
      </c>
      <c r="Q7" s="97" t="s">
        <v>257</v>
      </c>
      <c r="R7" s="97" t="s">
        <v>259</v>
      </c>
      <c r="S7" s="97" t="s">
        <v>260</v>
      </c>
      <c r="T7" s="97">
        <v>105</v>
      </c>
      <c r="U7" s="97"/>
      <c r="V7" s="97"/>
      <c r="W7" s="97"/>
    </row>
    <row r="8" spans="1:23" s="9" customFormat="1" ht="25.5">
      <c r="A8" s="2">
        <f t="shared" si="0"/>
        <v>3</v>
      </c>
      <c r="B8" s="105" t="s">
        <v>129</v>
      </c>
      <c r="C8" s="97" t="s">
        <v>128</v>
      </c>
      <c r="D8" s="97" t="s">
        <v>124</v>
      </c>
      <c r="E8" s="97" t="s">
        <v>95</v>
      </c>
      <c r="F8" s="104" t="s">
        <v>125</v>
      </c>
      <c r="G8" s="114">
        <v>356000</v>
      </c>
      <c r="H8" s="97" t="s">
        <v>126</v>
      </c>
      <c r="I8" s="2" t="s">
        <v>191</v>
      </c>
      <c r="J8" s="2" t="s">
        <v>192</v>
      </c>
      <c r="K8" s="2" t="s">
        <v>185</v>
      </c>
      <c r="L8" s="2" t="s">
        <v>186</v>
      </c>
      <c r="M8" s="2" t="s">
        <v>193</v>
      </c>
      <c r="N8" s="97" t="s">
        <v>258</v>
      </c>
      <c r="O8" s="97" t="s">
        <v>258</v>
      </c>
      <c r="P8" s="97" t="s">
        <v>258</v>
      </c>
      <c r="Q8" s="97" t="s">
        <v>258</v>
      </c>
      <c r="R8" s="97" t="s">
        <v>259</v>
      </c>
      <c r="S8" s="97" t="s">
        <v>260</v>
      </c>
      <c r="T8" s="97">
        <v>123.5</v>
      </c>
      <c r="U8" s="97"/>
      <c r="V8" s="97"/>
      <c r="W8" s="97"/>
    </row>
    <row r="9" spans="1:23" s="9" customFormat="1" ht="38.25">
      <c r="A9" s="2">
        <f t="shared" si="0"/>
        <v>4</v>
      </c>
      <c r="B9" s="105" t="s">
        <v>130</v>
      </c>
      <c r="C9" s="97" t="s">
        <v>131</v>
      </c>
      <c r="D9" s="97" t="s">
        <v>124</v>
      </c>
      <c r="E9" s="97" t="s">
        <v>124</v>
      </c>
      <c r="F9" s="104" t="s">
        <v>132</v>
      </c>
      <c r="G9" s="114">
        <v>640000</v>
      </c>
      <c r="H9" s="97" t="s">
        <v>126</v>
      </c>
      <c r="I9" s="2" t="s">
        <v>194</v>
      </c>
      <c r="J9" s="2" t="s">
        <v>195</v>
      </c>
      <c r="K9" s="2" t="s">
        <v>185</v>
      </c>
      <c r="L9" s="2" t="s">
        <v>186</v>
      </c>
      <c r="M9" s="2" t="s">
        <v>196</v>
      </c>
      <c r="N9" s="97" t="s">
        <v>257</v>
      </c>
      <c r="O9" s="97" t="s">
        <v>257</v>
      </c>
      <c r="P9" s="97" t="s">
        <v>257</v>
      </c>
      <c r="Q9" s="97" t="s">
        <v>257</v>
      </c>
      <c r="R9" s="97" t="s">
        <v>259</v>
      </c>
      <c r="S9" s="97" t="s">
        <v>260</v>
      </c>
      <c r="T9" s="97">
        <v>207.6</v>
      </c>
      <c r="U9" s="97"/>
      <c r="V9" s="97"/>
      <c r="W9" s="97"/>
    </row>
    <row r="10" spans="1:23" s="9" customFormat="1" ht="25.5">
      <c r="A10" s="2">
        <f t="shared" si="0"/>
        <v>5</v>
      </c>
      <c r="B10" s="105" t="s">
        <v>133</v>
      </c>
      <c r="C10" s="97" t="s">
        <v>134</v>
      </c>
      <c r="D10" s="97" t="s">
        <v>124</v>
      </c>
      <c r="E10" s="97" t="s">
        <v>95</v>
      </c>
      <c r="F10" s="104" t="s">
        <v>125</v>
      </c>
      <c r="G10" s="114">
        <v>403000</v>
      </c>
      <c r="H10" s="97" t="s">
        <v>126</v>
      </c>
      <c r="I10" s="2" t="s">
        <v>197</v>
      </c>
      <c r="J10" s="2" t="s">
        <v>184</v>
      </c>
      <c r="K10" s="2" t="s">
        <v>185</v>
      </c>
      <c r="L10" s="2" t="s">
        <v>198</v>
      </c>
      <c r="M10" s="2" t="s">
        <v>193</v>
      </c>
      <c r="N10" s="97" t="s">
        <v>258</v>
      </c>
      <c r="O10" s="97" t="s">
        <v>258</v>
      </c>
      <c r="P10" s="97" t="s">
        <v>258</v>
      </c>
      <c r="Q10" s="97" t="s">
        <v>260</v>
      </c>
      <c r="R10" s="97" t="s">
        <v>259</v>
      </c>
      <c r="S10" s="97" t="s">
        <v>260</v>
      </c>
      <c r="T10" s="97">
        <v>117</v>
      </c>
      <c r="U10" s="97"/>
      <c r="V10" s="97"/>
      <c r="W10" s="97"/>
    </row>
    <row r="11" spans="1:23" s="9" customFormat="1" ht="25.5">
      <c r="A11" s="2">
        <f t="shared" si="0"/>
        <v>6</v>
      </c>
      <c r="B11" s="105" t="s">
        <v>135</v>
      </c>
      <c r="C11" s="97" t="s">
        <v>136</v>
      </c>
      <c r="D11" s="97" t="s">
        <v>124</v>
      </c>
      <c r="E11" s="97" t="s">
        <v>124</v>
      </c>
      <c r="F11" s="104" t="s">
        <v>137</v>
      </c>
      <c r="G11" s="114">
        <v>810000</v>
      </c>
      <c r="H11" s="97" t="s">
        <v>126</v>
      </c>
      <c r="I11" s="2" t="s">
        <v>197</v>
      </c>
      <c r="J11" s="2" t="s">
        <v>192</v>
      </c>
      <c r="K11" s="2" t="s">
        <v>185</v>
      </c>
      <c r="L11" s="2" t="s">
        <v>198</v>
      </c>
      <c r="M11" s="2" t="s">
        <v>190</v>
      </c>
      <c r="N11" s="97" t="s">
        <v>260</v>
      </c>
      <c r="O11" s="97" t="s">
        <v>258</v>
      </c>
      <c r="P11" s="97" t="s">
        <v>260</v>
      </c>
      <c r="Q11" s="97" t="s">
        <v>260</v>
      </c>
      <c r="R11" s="97" t="s">
        <v>259</v>
      </c>
      <c r="S11" s="97" t="s">
        <v>260</v>
      </c>
      <c r="T11" s="97">
        <v>231.7</v>
      </c>
      <c r="U11" s="97"/>
      <c r="V11" s="97"/>
      <c r="W11" s="97"/>
    </row>
    <row r="12" spans="1:23" s="9" customFormat="1" ht="25.5">
      <c r="A12" s="2">
        <f t="shared" si="0"/>
        <v>7</v>
      </c>
      <c r="B12" s="105" t="s">
        <v>135</v>
      </c>
      <c r="C12" s="97" t="s">
        <v>136</v>
      </c>
      <c r="D12" s="97" t="s">
        <v>124</v>
      </c>
      <c r="E12" s="97" t="s">
        <v>124</v>
      </c>
      <c r="F12" s="104" t="s">
        <v>137</v>
      </c>
      <c r="G12" s="114">
        <v>289000</v>
      </c>
      <c r="H12" s="97" t="s">
        <v>126</v>
      </c>
      <c r="I12" s="2" t="s">
        <v>199</v>
      </c>
      <c r="J12" s="2" t="s">
        <v>189</v>
      </c>
      <c r="K12" s="2" t="s">
        <v>185</v>
      </c>
      <c r="L12" s="2" t="s">
        <v>198</v>
      </c>
      <c r="M12" s="2" t="s">
        <v>190</v>
      </c>
      <c r="N12" s="97" t="s">
        <v>260</v>
      </c>
      <c r="O12" s="97" t="s">
        <v>261</v>
      </c>
      <c r="P12" s="97" t="s">
        <v>258</v>
      </c>
      <c r="Q12" s="97" t="s">
        <v>258</v>
      </c>
      <c r="R12" s="97" t="s">
        <v>259</v>
      </c>
      <c r="S12" s="97" t="s">
        <v>258</v>
      </c>
      <c r="T12" s="97">
        <v>79.9</v>
      </c>
      <c r="U12" s="97"/>
      <c r="V12" s="97"/>
      <c r="W12" s="97"/>
    </row>
    <row r="13" spans="1:23" s="9" customFormat="1" ht="38.25">
      <c r="A13" s="2">
        <f t="shared" si="0"/>
        <v>8</v>
      </c>
      <c r="B13" s="105" t="s">
        <v>105</v>
      </c>
      <c r="C13" s="97" t="s">
        <v>138</v>
      </c>
      <c r="D13" s="97" t="s">
        <v>124</v>
      </c>
      <c r="E13" s="97" t="s">
        <v>95</v>
      </c>
      <c r="F13" s="104" t="s">
        <v>125</v>
      </c>
      <c r="G13" s="114">
        <v>452000</v>
      </c>
      <c r="H13" s="97" t="s">
        <v>126</v>
      </c>
      <c r="I13" s="2" t="s">
        <v>200</v>
      </c>
      <c r="J13" s="2" t="s">
        <v>201</v>
      </c>
      <c r="K13" s="2" t="s">
        <v>185</v>
      </c>
      <c r="L13" s="2" t="s">
        <v>186</v>
      </c>
      <c r="M13" s="2" t="s">
        <v>193</v>
      </c>
      <c r="N13" s="97" t="s">
        <v>260</v>
      </c>
      <c r="O13" s="97" t="s">
        <v>258</v>
      </c>
      <c r="P13" s="97" t="s">
        <v>258</v>
      </c>
      <c r="Q13" s="97" t="s">
        <v>258</v>
      </c>
      <c r="R13" s="97" t="s">
        <v>259</v>
      </c>
      <c r="S13" s="97" t="s">
        <v>258</v>
      </c>
      <c r="T13" s="97">
        <v>140.5</v>
      </c>
      <c r="U13" s="97"/>
      <c r="V13" s="97"/>
      <c r="W13" s="97"/>
    </row>
    <row r="14" spans="1:23" s="9" customFormat="1" ht="25.5">
      <c r="A14" s="2">
        <f t="shared" si="0"/>
        <v>9</v>
      </c>
      <c r="B14" s="105" t="s">
        <v>90</v>
      </c>
      <c r="C14" s="97" t="s">
        <v>138</v>
      </c>
      <c r="D14" s="97" t="s">
        <v>124</v>
      </c>
      <c r="E14" s="97" t="s">
        <v>124</v>
      </c>
      <c r="F14" s="104" t="s">
        <v>137</v>
      </c>
      <c r="G14" s="114">
        <v>810000</v>
      </c>
      <c r="H14" s="97" t="s">
        <v>126</v>
      </c>
      <c r="I14" s="2" t="s">
        <v>202</v>
      </c>
      <c r="J14" s="2" t="s">
        <v>184</v>
      </c>
      <c r="K14" s="2" t="s">
        <v>185</v>
      </c>
      <c r="L14" s="2" t="s">
        <v>198</v>
      </c>
      <c r="M14" s="2" t="s">
        <v>190</v>
      </c>
      <c r="N14" s="97" t="s">
        <v>260</v>
      </c>
      <c r="O14" s="97" t="s">
        <v>258</v>
      </c>
      <c r="P14" s="97" t="s">
        <v>260</v>
      </c>
      <c r="Q14" s="97" t="s">
        <v>258</v>
      </c>
      <c r="R14" s="97" t="s">
        <v>259</v>
      </c>
      <c r="S14" s="97" t="s">
        <v>260</v>
      </c>
      <c r="T14" s="97">
        <v>260.4</v>
      </c>
      <c r="U14" s="97"/>
      <c r="V14" s="97"/>
      <c r="W14" s="97"/>
    </row>
    <row r="15" spans="1:23" s="9" customFormat="1" ht="12.75">
      <c r="A15" s="2">
        <f t="shared" si="0"/>
        <v>10</v>
      </c>
      <c r="B15" s="105" t="s">
        <v>139</v>
      </c>
      <c r="C15" s="97" t="s">
        <v>140</v>
      </c>
      <c r="D15" s="97" t="s">
        <v>124</v>
      </c>
      <c r="E15" s="97" t="s">
        <v>95</v>
      </c>
      <c r="F15" s="104" t="s">
        <v>125</v>
      </c>
      <c r="G15" s="114">
        <v>143000</v>
      </c>
      <c r="H15" s="97" t="s">
        <v>126</v>
      </c>
      <c r="I15" s="2" t="s">
        <v>203</v>
      </c>
      <c r="J15" s="2" t="s">
        <v>184</v>
      </c>
      <c r="K15" s="2" t="s">
        <v>185</v>
      </c>
      <c r="L15" s="2" t="s">
        <v>186</v>
      </c>
      <c r="M15" s="2" t="s">
        <v>204</v>
      </c>
      <c r="N15" s="97" t="s">
        <v>262</v>
      </c>
      <c r="O15" s="97" t="s">
        <v>258</v>
      </c>
      <c r="P15" s="97" t="s">
        <v>259</v>
      </c>
      <c r="Q15" s="97" t="s">
        <v>262</v>
      </c>
      <c r="R15" s="97" t="s">
        <v>259</v>
      </c>
      <c r="S15" s="97" t="s">
        <v>260</v>
      </c>
      <c r="T15" s="97">
        <v>76.44</v>
      </c>
      <c r="U15" s="97"/>
      <c r="V15" s="97"/>
      <c r="W15" s="97"/>
    </row>
    <row r="16" spans="1:23" s="9" customFormat="1" ht="25.5">
      <c r="A16" s="2">
        <f t="shared" si="0"/>
        <v>11</v>
      </c>
      <c r="B16" s="105" t="s">
        <v>141</v>
      </c>
      <c r="C16" s="97" t="s">
        <v>142</v>
      </c>
      <c r="D16" s="97" t="s">
        <v>124</v>
      </c>
      <c r="E16" s="97" t="s">
        <v>95</v>
      </c>
      <c r="F16" s="97">
        <v>2007</v>
      </c>
      <c r="G16" s="109">
        <v>223492.21</v>
      </c>
      <c r="H16" s="97" t="s">
        <v>143</v>
      </c>
      <c r="I16" s="2" t="s">
        <v>205</v>
      </c>
      <c r="J16" s="2" t="s">
        <v>206</v>
      </c>
      <c r="K16" s="2" t="s">
        <v>207</v>
      </c>
      <c r="L16" s="2" t="s">
        <v>198</v>
      </c>
      <c r="M16" s="2" t="s">
        <v>208</v>
      </c>
      <c r="N16" s="97" t="s">
        <v>257</v>
      </c>
      <c r="O16" s="97" t="s">
        <v>257</v>
      </c>
      <c r="P16" s="97" t="s">
        <v>257</v>
      </c>
      <c r="Q16" s="97" t="s">
        <v>257</v>
      </c>
      <c r="R16" s="97" t="s">
        <v>259</v>
      </c>
      <c r="S16" s="97" t="s">
        <v>257</v>
      </c>
      <c r="T16" s="97">
        <v>50.41</v>
      </c>
      <c r="U16" s="97"/>
      <c r="V16" s="97"/>
      <c r="W16" s="97"/>
    </row>
    <row r="17" spans="1:23" s="9" customFormat="1" ht="25.5">
      <c r="A17" s="2">
        <f t="shared" si="0"/>
        <v>12</v>
      </c>
      <c r="B17" s="105" t="s">
        <v>144</v>
      </c>
      <c r="C17" s="97"/>
      <c r="D17" s="97"/>
      <c r="E17" s="97"/>
      <c r="F17" s="97">
        <v>2007</v>
      </c>
      <c r="G17" s="109">
        <v>69989.47</v>
      </c>
      <c r="H17" s="97" t="s">
        <v>143</v>
      </c>
      <c r="I17" s="2"/>
      <c r="J17" s="2" t="s">
        <v>206</v>
      </c>
      <c r="K17" s="2"/>
      <c r="L17" s="2"/>
      <c r="M17" s="2"/>
      <c r="N17" s="97" t="s">
        <v>257</v>
      </c>
      <c r="O17" s="97" t="s">
        <v>257</v>
      </c>
      <c r="P17" s="97" t="s">
        <v>257</v>
      </c>
      <c r="Q17" s="97" t="s">
        <v>257</v>
      </c>
      <c r="R17" s="97" t="s">
        <v>259</v>
      </c>
      <c r="S17" s="97" t="s">
        <v>257</v>
      </c>
      <c r="T17" s="97"/>
      <c r="U17" s="97"/>
      <c r="V17" s="97"/>
      <c r="W17" s="97"/>
    </row>
    <row r="18" spans="1:23" s="9" customFormat="1" ht="38.25">
      <c r="A18" s="2">
        <f t="shared" si="0"/>
        <v>13</v>
      </c>
      <c r="B18" s="106" t="s">
        <v>145</v>
      </c>
      <c r="C18" s="97"/>
      <c r="D18" s="97"/>
      <c r="E18" s="97"/>
      <c r="F18" s="97">
        <v>2007</v>
      </c>
      <c r="G18" s="109">
        <v>125895.96</v>
      </c>
      <c r="H18" s="97" t="s">
        <v>143</v>
      </c>
      <c r="I18" s="2"/>
      <c r="J18" s="2" t="s">
        <v>206</v>
      </c>
      <c r="K18" s="2"/>
      <c r="L18" s="2"/>
      <c r="M18" s="2"/>
      <c r="N18" s="97" t="s">
        <v>257</v>
      </c>
      <c r="O18" s="97" t="s">
        <v>257</v>
      </c>
      <c r="P18" s="97" t="s">
        <v>257</v>
      </c>
      <c r="Q18" s="97" t="s">
        <v>257</v>
      </c>
      <c r="R18" s="97" t="s">
        <v>259</v>
      </c>
      <c r="S18" s="97" t="s">
        <v>257</v>
      </c>
      <c r="T18" s="97"/>
      <c r="U18" s="97"/>
      <c r="V18" s="97"/>
      <c r="W18" s="97"/>
    </row>
    <row r="19" spans="1:23" s="9" customFormat="1" ht="25.5">
      <c r="A19" s="2">
        <f t="shared" si="0"/>
        <v>14</v>
      </c>
      <c r="B19" s="107" t="s">
        <v>146</v>
      </c>
      <c r="C19" s="97"/>
      <c r="D19" s="97"/>
      <c r="E19" s="97"/>
      <c r="F19" s="97">
        <v>2007</v>
      </c>
      <c r="G19" s="109">
        <v>31448.66</v>
      </c>
      <c r="H19" s="97" t="s">
        <v>143</v>
      </c>
      <c r="I19" s="2"/>
      <c r="J19" s="2" t="s">
        <v>206</v>
      </c>
      <c r="K19" s="2"/>
      <c r="L19" s="2"/>
      <c r="M19" s="2"/>
      <c r="N19" s="97" t="s">
        <v>257</v>
      </c>
      <c r="O19" s="97" t="s">
        <v>257</v>
      </c>
      <c r="P19" s="97" t="s">
        <v>257</v>
      </c>
      <c r="Q19" s="97" t="s">
        <v>257</v>
      </c>
      <c r="R19" s="97" t="s">
        <v>259</v>
      </c>
      <c r="S19" s="97" t="s">
        <v>257</v>
      </c>
      <c r="T19" s="97"/>
      <c r="U19" s="97"/>
      <c r="V19" s="97"/>
      <c r="W19" s="97"/>
    </row>
    <row r="20" spans="1:23" s="9" customFormat="1" ht="25.5">
      <c r="A20" s="2">
        <f t="shared" si="0"/>
        <v>15</v>
      </c>
      <c r="B20" s="105" t="s">
        <v>147</v>
      </c>
      <c r="C20" s="97"/>
      <c r="D20" s="97"/>
      <c r="E20" s="97"/>
      <c r="F20" s="97">
        <v>2007</v>
      </c>
      <c r="G20" s="109">
        <v>40421.68</v>
      </c>
      <c r="H20" s="97" t="s">
        <v>143</v>
      </c>
      <c r="I20" s="2"/>
      <c r="J20" s="2" t="s">
        <v>206</v>
      </c>
      <c r="K20" s="2"/>
      <c r="L20" s="2"/>
      <c r="M20" s="2"/>
      <c r="N20" s="97" t="s">
        <v>257</v>
      </c>
      <c r="O20" s="97" t="s">
        <v>257</v>
      </c>
      <c r="P20" s="97" t="s">
        <v>257</v>
      </c>
      <c r="Q20" s="97" t="s">
        <v>257</v>
      </c>
      <c r="R20" s="97" t="s">
        <v>259</v>
      </c>
      <c r="S20" s="97" t="s">
        <v>257</v>
      </c>
      <c r="T20" s="97"/>
      <c r="U20" s="97"/>
      <c r="V20" s="97"/>
      <c r="W20" s="97"/>
    </row>
    <row r="21" spans="1:23" s="9" customFormat="1" ht="25.5">
      <c r="A21" s="2">
        <f t="shared" si="0"/>
        <v>16</v>
      </c>
      <c r="B21" s="105" t="s">
        <v>148</v>
      </c>
      <c r="C21" s="97"/>
      <c r="D21" s="97"/>
      <c r="E21" s="97"/>
      <c r="F21" s="97">
        <v>2007</v>
      </c>
      <c r="G21" s="109">
        <v>30536.6</v>
      </c>
      <c r="H21" s="97" t="s">
        <v>143</v>
      </c>
      <c r="I21" s="2"/>
      <c r="J21" s="2" t="s">
        <v>206</v>
      </c>
      <c r="K21" s="2"/>
      <c r="L21" s="2"/>
      <c r="M21" s="2"/>
      <c r="N21" s="97" t="s">
        <v>257</v>
      </c>
      <c r="O21" s="97" t="s">
        <v>257</v>
      </c>
      <c r="P21" s="97" t="s">
        <v>257</v>
      </c>
      <c r="Q21" s="97" t="s">
        <v>257</v>
      </c>
      <c r="R21" s="97" t="s">
        <v>259</v>
      </c>
      <c r="S21" s="97" t="s">
        <v>257</v>
      </c>
      <c r="T21" s="97"/>
      <c r="U21" s="97"/>
      <c r="V21" s="97"/>
      <c r="W21" s="97"/>
    </row>
    <row r="22" spans="1:23" s="9" customFormat="1" ht="25.5">
      <c r="A22" s="2">
        <f t="shared" si="0"/>
        <v>17</v>
      </c>
      <c r="B22" s="105" t="s">
        <v>149</v>
      </c>
      <c r="C22" s="97"/>
      <c r="D22" s="97"/>
      <c r="E22" s="97"/>
      <c r="F22" s="97">
        <v>2007</v>
      </c>
      <c r="G22" s="109">
        <v>24600</v>
      </c>
      <c r="H22" s="97" t="s">
        <v>143</v>
      </c>
      <c r="I22" s="2"/>
      <c r="J22" s="2" t="s">
        <v>206</v>
      </c>
      <c r="K22" s="2"/>
      <c r="L22" s="2"/>
      <c r="M22" s="2"/>
      <c r="N22" s="97" t="s">
        <v>257</v>
      </c>
      <c r="O22" s="97" t="s">
        <v>257</v>
      </c>
      <c r="P22" s="97" t="s">
        <v>257</v>
      </c>
      <c r="Q22" s="97" t="s">
        <v>257</v>
      </c>
      <c r="R22" s="97" t="s">
        <v>259</v>
      </c>
      <c r="S22" s="97" t="s">
        <v>257</v>
      </c>
      <c r="T22" s="97"/>
      <c r="U22" s="97"/>
      <c r="V22" s="97"/>
      <c r="W22" s="97"/>
    </row>
    <row r="23" spans="1:23" s="9" customFormat="1" ht="38.25">
      <c r="A23" s="2">
        <f t="shared" si="0"/>
        <v>18</v>
      </c>
      <c r="B23" s="105" t="s">
        <v>150</v>
      </c>
      <c r="C23" s="97" t="s">
        <v>151</v>
      </c>
      <c r="D23" s="97" t="s">
        <v>124</v>
      </c>
      <c r="E23" s="97" t="s">
        <v>95</v>
      </c>
      <c r="F23" s="97">
        <v>2010</v>
      </c>
      <c r="G23" s="109">
        <v>443783.36</v>
      </c>
      <c r="H23" s="97" t="s">
        <v>143</v>
      </c>
      <c r="I23" s="2" t="s">
        <v>209</v>
      </c>
      <c r="J23" s="2" t="s">
        <v>210</v>
      </c>
      <c r="K23" s="2" t="s">
        <v>207</v>
      </c>
      <c r="L23" s="2" t="s">
        <v>186</v>
      </c>
      <c r="M23" s="2" t="s">
        <v>211</v>
      </c>
      <c r="N23" s="97" t="s">
        <v>257</v>
      </c>
      <c r="O23" s="97" t="s">
        <v>257</v>
      </c>
      <c r="P23" s="97" t="s">
        <v>257</v>
      </c>
      <c r="Q23" s="97" t="s">
        <v>257</v>
      </c>
      <c r="R23" s="97" t="s">
        <v>259</v>
      </c>
      <c r="S23" s="97" t="s">
        <v>257</v>
      </c>
      <c r="T23" s="97"/>
      <c r="U23" s="97"/>
      <c r="V23" s="97"/>
      <c r="W23" s="97"/>
    </row>
    <row r="24" spans="1:23" s="9" customFormat="1" ht="38.25">
      <c r="A24" s="2">
        <f t="shared" si="0"/>
        <v>19</v>
      </c>
      <c r="B24" s="105" t="s">
        <v>150</v>
      </c>
      <c r="C24" s="97" t="s">
        <v>151</v>
      </c>
      <c r="D24" s="97" t="s">
        <v>124</v>
      </c>
      <c r="E24" s="97" t="s">
        <v>95</v>
      </c>
      <c r="F24" s="97">
        <v>2011</v>
      </c>
      <c r="G24" s="109">
        <v>428527.79</v>
      </c>
      <c r="H24" s="97" t="s">
        <v>143</v>
      </c>
      <c r="I24" s="2" t="s">
        <v>212</v>
      </c>
      <c r="J24" s="2" t="s">
        <v>213</v>
      </c>
      <c r="K24" s="2" t="s">
        <v>207</v>
      </c>
      <c r="L24" s="2" t="s">
        <v>214</v>
      </c>
      <c r="M24" s="2" t="s">
        <v>211</v>
      </c>
      <c r="N24" s="97" t="s">
        <v>257</v>
      </c>
      <c r="O24" s="97" t="s">
        <v>257</v>
      </c>
      <c r="P24" s="97" t="s">
        <v>257</v>
      </c>
      <c r="Q24" s="97" t="s">
        <v>257</v>
      </c>
      <c r="R24" s="97" t="s">
        <v>259</v>
      </c>
      <c r="S24" s="97" t="s">
        <v>257</v>
      </c>
      <c r="T24" s="97"/>
      <c r="U24" s="97"/>
      <c r="V24" s="97"/>
      <c r="W24" s="97"/>
    </row>
    <row r="25" spans="1:23" s="9" customFormat="1" ht="38.25">
      <c r="A25" s="2">
        <f t="shared" si="0"/>
        <v>20</v>
      </c>
      <c r="B25" s="105" t="s">
        <v>150</v>
      </c>
      <c r="C25" s="97" t="s">
        <v>151</v>
      </c>
      <c r="D25" s="97" t="s">
        <v>124</v>
      </c>
      <c r="E25" s="97" t="s">
        <v>95</v>
      </c>
      <c r="F25" s="97">
        <v>2011</v>
      </c>
      <c r="G25" s="109">
        <v>421644</v>
      </c>
      <c r="H25" s="97" t="s">
        <v>143</v>
      </c>
      <c r="I25" s="2" t="s">
        <v>212</v>
      </c>
      <c r="J25" s="2" t="s">
        <v>215</v>
      </c>
      <c r="K25" s="2" t="s">
        <v>207</v>
      </c>
      <c r="L25" s="2" t="s">
        <v>214</v>
      </c>
      <c r="M25" s="2" t="s">
        <v>211</v>
      </c>
      <c r="N25" s="97" t="s">
        <v>257</v>
      </c>
      <c r="O25" s="97" t="s">
        <v>257</v>
      </c>
      <c r="P25" s="97" t="s">
        <v>257</v>
      </c>
      <c r="Q25" s="97" t="s">
        <v>257</v>
      </c>
      <c r="R25" s="97" t="s">
        <v>259</v>
      </c>
      <c r="S25" s="97" t="s">
        <v>257</v>
      </c>
      <c r="T25" s="97"/>
      <c r="U25" s="97"/>
      <c r="V25" s="97"/>
      <c r="W25" s="97"/>
    </row>
    <row r="26" spans="1:23" s="9" customFormat="1" ht="51">
      <c r="A26" s="2">
        <f t="shared" si="0"/>
        <v>21</v>
      </c>
      <c r="B26" s="105" t="s">
        <v>152</v>
      </c>
      <c r="C26" s="97" t="s">
        <v>153</v>
      </c>
      <c r="D26" s="97" t="s">
        <v>124</v>
      </c>
      <c r="E26" s="97" t="s">
        <v>95</v>
      </c>
      <c r="F26" s="97">
        <v>2010</v>
      </c>
      <c r="G26" s="109">
        <v>1019658.32</v>
      </c>
      <c r="H26" s="97" t="s">
        <v>143</v>
      </c>
      <c r="I26" s="2" t="s">
        <v>216</v>
      </c>
      <c r="J26" s="2" t="s">
        <v>184</v>
      </c>
      <c r="K26" s="2" t="s">
        <v>217</v>
      </c>
      <c r="L26" s="2" t="s">
        <v>218</v>
      </c>
      <c r="M26" s="2" t="s">
        <v>219</v>
      </c>
      <c r="N26" s="97" t="s">
        <v>257</v>
      </c>
      <c r="O26" s="97" t="s">
        <v>257</v>
      </c>
      <c r="P26" s="97" t="s">
        <v>257</v>
      </c>
      <c r="Q26" s="97" t="s">
        <v>257</v>
      </c>
      <c r="R26" s="97" t="s">
        <v>259</v>
      </c>
      <c r="S26" s="97" t="s">
        <v>257</v>
      </c>
      <c r="T26" s="97"/>
      <c r="U26" s="97"/>
      <c r="V26" s="97"/>
      <c r="W26" s="97"/>
    </row>
    <row r="27" spans="1:23" s="9" customFormat="1" ht="51">
      <c r="A27" s="2">
        <f t="shared" si="0"/>
        <v>22</v>
      </c>
      <c r="B27" s="105" t="s">
        <v>152</v>
      </c>
      <c r="C27" s="97" t="s">
        <v>153</v>
      </c>
      <c r="D27" s="97" t="s">
        <v>124</v>
      </c>
      <c r="E27" s="97" t="s">
        <v>95</v>
      </c>
      <c r="F27" s="97">
        <v>2011</v>
      </c>
      <c r="G27" s="109">
        <v>1019793</v>
      </c>
      <c r="H27" s="97" t="s">
        <v>143</v>
      </c>
      <c r="I27" s="2" t="s">
        <v>216</v>
      </c>
      <c r="J27" s="2" t="s">
        <v>220</v>
      </c>
      <c r="K27" s="2" t="s">
        <v>217</v>
      </c>
      <c r="L27" s="2" t="s">
        <v>218</v>
      </c>
      <c r="M27" s="2" t="s">
        <v>219</v>
      </c>
      <c r="N27" s="97" t="s">
        <v>257</v>
      </c>
      <c r="O27" s="97" t="s">
        <v>257</v>
      </c>
      <c r="P27" s="97" t="s">
        <v>257</v>
      </c>
      <c r="Q27" s="97" t="s">
        <v>257</v>
      </c>
      <c r="R27" s="97" t="s">
        <v>259</v>
      </c>
      <c r="S27" s="97" t="s">
        <v>257</v>
      </c>
      <c r="T27" s="97"/>
      <c r="U27" s="97"/>
      <c r="V27" s="97"/>
      <c r="W27" s="97"/>
    </row>
    <row r="28" spans="1:23" s="9" customFormat="1" ht="12.75">
      <c r="A28" s="2">
        <f t="shared" si="0"/>
        <v>23</v>
      </c>
      <c r="B28" s="105" t="s">
        <v>154</v>
      </c>
      <c r="C28" s="97"/>
      <c r="D28" s="97"/>
      <c r="E28" s="97"/>
      <c r="F28" s="97">
        <v>2006</v>
      </c>
      <c r="G28" s="109">
        <v>41128.46</v>
      </c>
      <c r="H28" s="97" t="s">
        <v>143</v>
      </c>
      <c r="I28" s="2"/>
      <c r="J28" s="2" t="s">
        <v>221</v>
      </c>
      <c r="K28" s="2"/>
      <c r="L28" s="2"/>
      <c r="M28" s="2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s="9" customFormat="1" ht="25.5">
      <c r="A29" s="2">
        <f t="shared" si="0"/>
        <v>24</v>
      </c>
      <c r="B29" s="105" t="s">
        <v>155</v>
      </c>
      <c r="C29" s="97"/>
      <c r="D29" s="97"/>
      <c r="E29" s="97"/>
      <c r="F29" s="97">
        <v>2007</v>
      </c>
      <c r="G29" s="109">
        <v>28000</v>
      </c>
      <c r="H29" s="97" t="s">
        <v>143</v>
      </c>
      <c r="I29" s="2"/>
      <c r="J29" s="2" t="s">
        <v>222</v>
      </c>
      <c r="K29" s="2"/>
      <c r="L29" s="2"/>
      <c r="M29" s="2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s="9" customFormat="1" ht="12.75">
      <c r="A30" s="2">
        <f t="shared" si="0"/>
        <v>25</v>
      </c>
      <c r="B30" s="105" t="s">
        <v>156</v>
      </c>
      <c r="C30" s="97"/>
      <c r="D30" s="97"/>
      <c r="E30" s="97"/>
      <c r="F30" s="97">
        <v>2010</v>
      </c>
      <c r="G30" s="109">
        <v>54874.36</v>
      </c>
      <c r="H30" s="97" t="s">
        <v>143</v>
      </c>
      <c r="I30" s="2"/>
      <c r="J30" s="2" t="s">
        <v>223</v>
      </c>
      <c r="K30" s="2"/>
      <c r="L30" s="2"/>
      <c r="M30" s="2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3" s="9" customFormat="1" ht="12.75">
      <c r="A31" s="2">
        <f t="shared" si="0"/>
        <v>26</v>
      </c>
      <c r="B31" s="105" t="s">
        <v>157</v>
      </c>
      <c r="C31" s="97"/>
      <c r="D31" s="97"/>
      <c r="E31" s="97"/>
      <c r="F31" s="97">
        <v>2010</v>
      </c>
      <c r="G31" s="109">
        <v>54302.35</v>
      </c>
      <c r="H31" s="97" t="s">
        <v>143</v>
      </c>
      <c r="I31" s="2"/>
      <c r="J31" s="2" t="s">
        <v>224</v>
      </c>
      <c r="K31" s="2"/>
      <c r="L31" s="2"/>
      <c r="M31" s="2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s="9" customFormat="1" ht="12.75">
      <c r="A32" s="2">
        <f t="shared" si="0"/>
        <v>27</v>
      </c>
      <c r="B32" s="105" t="s">
        <v>158</v>
      </c>
      <c r="C32" s="97"/>
      <c r="D32" s="97"/>
      <c r="E32" s="97"/>
      <c r="F32" s="97">
        <v>2011</v>
      </c>
      <c r="G32" s="109">
        <v>78460</v>
      </c>
      <c r="H32" s="97" t="s">
        <v>143</v>
      </c>
      <c r="I32" s="2"/>
      <c r="J32" s="2" t="s">
        <v>225</v>
      </c>
      <c r="K32" s="2"/>
      <c r="L32" s="2"/>
      <c r="M32" s="2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1:23" s="9" customFormat="1" ht="12.75">
      <c r="A33" s="2">
        <f t="shared" si="0"/>
        <v>28</v>
      </c>
      <c r="B33" s="105" t="s">
        <v>159</v>
      </c>
      <c r="C33" s="97"/>
      <c r="D33" s="97"/>
      <c r="E33" s="97"/>
      <c r="F33" s="97">
        <v>2012</v>
      </c>
      <c r="G33" s="109">
        <v>64919.34</v>
      </c>
      <c r="H33" s="97" t="s">
        <v>143</v>
      </c>
      <c r="I33" s="2"/>
      <c r="J33" s="2" t="s">
        <v>226</v>
      </c>
      <c r="K33" s="2"/>
      <c r="L33" s="2"/>
      <c r="M33" s="2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3" s="9" customFormat="1" ht="12.75">
      <c r="A34" s="2">
        <f t="shared" si="0"/>
        <v>29</v>
      </c>
      <c r="B34" s="105" t="s">
        <v>160</v>
      </c>
      <c r="C34" s="97"/>
      <c r="D34" s="97"/>
      <c r="E34" s="97"/>
      <c r="F34" s="97">
        <v>2014</v>
      </c>
      <c r="G34" s="109">
        <v>80501.04</v>
      </c>
      <c r="H34" s="97" t="s">
        <v>143</v>
      </c>
      <c r="I34" s="2"/>
      <c r="J34" s="2" t="s">
        <v>227</v>
      </c>
      <c r="K34" s="2"/>
      <c r="L34" s="2"/>
      <c r="M34" s="2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1:23" s="9" customFormat="1" ht="25.5">
      <c r="A35" s="2">
        <f t="shared" si="0"/>
        <v>30</v>
      </c>
      <c r="B35" s="105" t="s">
        <v>161</v>
      </c>
      <c r="C35" s="97"/>
      <c r="D35" s="97"/>
      <c r="E35" s="97"/>
      <c r="F35" s="97">
        <v>2015</v>
      </c>
      <c r="G35" s="109">
        <v>71340</v>
      </c>
      <c r="H35" s="97" t="s">
        <v>143</v>
      </c>
      <c r="I35" s="2"/>
      <c r="J35" s="2" t="s">
        <v>228</v>
      </c>
      <c r="K35" s="2"/>
      <c r="L35" s="2"/>
      <c r="M35" s="2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1:23" s="9" customFormat="1" ht="25.5">
      <c r="A36" s="2">
        <f t="shared" si="0"/>
        <v>31</v>
      </c>
      <c r="B36" s="105" t="s">
        <v>162</v>
      </c>
      <c r="C36" s="97"/>
      <c r="D36" s="97"/>
      <c r="E36" s="97"/>
      <c r="F36" s="97">
        <v>2017</v>
      </c>
      <c r="G36" s="109">
        <v>46740</v>
      </c>
      <c r="H36" s="97" t="s">
        <v>143</v>
      </c>
      <c r="I36" s="2"/>
      <c r="J36" s="2" t="s">
        <v>229</v>
      </c>
      <c r="K36" s="2"/>
      <c r="L36" s="2"/>
      <c r="M36" s="2"/>
      <c r="N36" s="97"/>
      <c r="O36" s="97"/>
      <c r="P36" s="97"/>
      <c r="Q36" s="97"/>
      <c r="R36" s="97"/>
      <c r="S36" s="97"/>
      <c r="T36" s="97"/>
      <c r="U36" s="97"/>
      <c r="V36" s="97"/>
      <c r="W36" s="97"/>
    </row>
    <row r="37" spans="1:23" s="9" customFormat="1" ht="12.75">
      <c r="A37" s="2">
        <f t="shared" si="0"/>
        <v>32</v>
      </c>
      <c r="B37" s="105" t="s">
        <v>163</v>
      </c>
      <c r="C37" s="97"/>
      <c r="D37" s="97" t="s">
        <v>124</v>
      </c>
      <c r="E37" s="97" t="s">
        <v>95</v>
      </c>
      <c r="F37" s="97" t="s">
        <v>164</v>
      </c>
      <c r="G37" s="109">
        <v>585000</v>
      </c>
      <c r="H37" s="97" t="s">
        <v>126</v>
      </c>
      <c r="I37" s="2" t="s">
        <v>230</v>
      </c>
      <c r="J37" s="2" t="s">
        <v>231</v>
      </c>
      <c r="K37" s="2" t="s">
        <v>185</v>
      </c>
      <c r="L37" s="2" t="s">
        <v>198</v>
      </c>
      <c r="M37" s="2" t="s">
        <v>190</v>
      </c>
      <c r="N37" s="97" t="s">
        <v>258</v>
      </c>
      <c r="O37" s="97" t="s">
        <v>258</v>
      </c>
      <c r="P37" s="97" t="s">
        <v>258</v>
      </c>
      <c r="Q37" s="97" t="s">
        <v>258</v>
      </c>
      <c r="R37" s="97" t="s">
        <v>259</v>
      </c>
      <c r="S37" s="97" t="s">
        <v>258</v>
      </c>
      <c r="T37" s="97">
        <v>188</v>
      </c>
      <c r="U37" s="97">
        <v>1</v>
      </c>
      <c r="V37" s="97" t="s">
        <v>167</v>
      </c>
      <c r="W37" s="97" t="s">
        <v>182</v>
      </c>
    </row>
    <row r="38" spans="1:23" s="9" customFormat="1" ht="12.75">
      <c r="A38" s="2">
        <f t="shared" si="0"/>
        <v>33</v>
      </c>
      <c r="B38" s="105" t="s">
        <v>165</v>
      </c>
      <c r="C38" s="110"/>
      <c r="D38" s="97" t="s">
        <v>124</v>
      </c>
      <c r="E38" s="97" t="s">
        <v>95</v>
      </c>
      <c r="F38" s="97">
        <v>1980</v>
      </c>
      <c r="G38" s="109">
        <v>67000</v>
      </c>
      <c r="H38" s="97" t="s">
        <v>126</v>
      </c>
      <c r="I38" s="2" t="s">
        <v>230</v>
      </c>
      <c r="J38" s="2" t="s">
        <v>231</v>
      </c>
      <c r="K38" s="2" t="s">
        <v>185</v>
      </c>
      <c r="L38" s="2" t="s">
        <v>198</v>
      </c>
      <c r="M38" s="2" t="s">
        <v>204</v>
      </c>
      <c r="N38" s="97" t="s">
        <v>258</v>
      </c>
      <c r="O38" s="97" t="s">
        <v>258</v>
      </c>
      <c r="P38" s="97" t="s">
        <v>263</v>
      </c>
      <c r="Q38" s="97" t="s">
        <v>258</v>
      </c>
      <c r="R38" s="97" t="s">
        <v>259</v>
      </c>
      <c r="S38" s="97" t="s">
        <v>258</v>
      </c>
      <c r="T38" s="97">
        <v>32</v>
      </c>
      <c r="U38" s="97">
        <v>1</v>
      </c>
      <c r="V38" s="97" t="s">
        <v>182</v>
      </c>
      <c r="W38" s="97" t="s">
        <v>182</v>
      </c>
    </row>
    <row r="39" spans="1:23" s="9" customFormat="1" ht="25.5">
      <c r="A39" s="2">
        <f t="shared" si="0"/>
        <v>34</v>
      </c>
      <c r="B39" s="95" t="s">
        <v>166</v>
      </c>
      <c r="C39" s="95"/>
      <c r="D39" s="97" t="s">
        <v>167</v>
      </c>
      <c r="E39" s="111"/>
      <c r="F39" s="115">
        <v>1981</v>
      </c>
      <c r="G39" s="112">
        <v>208000</v>
      </c>
      <c r="H39" s="97" t="s">
        <v>126</v>
      </c>
      <c r="I39" s="2"/>
      <c r="J39" s="2" t="s">
        <v>232</v>
      </c>
      <c r="K39" s="2"/>
      <c r="L39" s="2"/>
      <c r="M39" s="2"/>
      <c r="N39" s="97"/>
      <c r="O39" s="97"/>
      <c r="P39" s="97"/>
      <c r="Q39" s="97"/>
      <c r="R39" s="97"/>
      <c r="S39" s="97"/>
      <c r="T39" s="97" t="s">
        <v>264</v>
      </c>
      <c r="U39" s="97"/>
      <c r="V39" s="97"/>
      <c r="W39" s="97"/>
    </row>
    <row r="40" spans="1:23" s="9" customFormat="1" ht="25.5">
      <c r="A40" s="2">
        <f t="shared" si="0"/>
        <v>35</v>
      </c>
      <c r="B40" s="95" t="s">
        <v>168</v>
      </c>
      <c r="C40" s="95"/>
      <c r="D40" s="97" t="s">
        <v>167</v>
      </c>
      <c r="E40" s="111"/>
      <c r="F40" s="115">
        <v>1981</v>
      </c>
      <c r="G40" s="112">
        <v>303000</v>
      </c>
      <c r="H40" s="97" t="s">
        <v>126</v>
      </c>
      <c r="I40" s="2"/>
      <c r="J40" s="2" t="s">
        <v>232</v>
      </c>
      <c r="K40" s="2"/>
      <c r="L40" s="2"/>
      <c r="M40" s="2"/>
      <c r="N40" s="97"/>
      <c r="O40" s="97"/>
      <c r="P40" s="97"/>
      <c r="Q40" s="97"/>
      <c r="R40" s="97"/>
      <c r="S40" s="97"/>
      <c r="T40" s="97" t="s">
        <v>265</v>
      </c>
      <c r="U40" s="97"/>
      <c r="V40" s="97"/>
      <c r="W40" s="97"/>
    </row>
    <row r="41" spans="1:23" s="9" customFormat="1" ht="12.75">
      <c r="A41" s="2">
        <f t="shared" si="0"/>
        <v>36</v>
      </c>
      <c r="B41" s="95" t="s">
        <v>169</v>
      </c>
      <c r="C41" s="95"/>
      <c r="D41" s="97" t="s">
        <v>167</v>
      </c>
      <c r="E41" s="111"/>
      <c r="F41" s="115" t="s">
        <v>164</v>
      </c>
      <c r="G41" s="113">
        <v>54000</v>
      </c>
      <c r="H41" s="97" t="s">
        <v>126</v>
      </c>
      <c r="I41" s="2"/>
      <c r="J41" s="2" t="s">
        <v>233</v>
      </c>
      <c r="K41" s="2"/>
      <c r="L41" s="2"/>
      <c r="M41" s="2"/>
      <c r="N41" s="97"/>
      <c r="O41" s="97"/>
      <c r="P41" s="97"/>
      <c r="Q41" s="97"/>
      <c r="R41" s="97"/>
      <c r="S41" s="97"/>
      <c r="T41" s="97">
        <v>30.4</v>
      </c>
      <c r="U41" s="97"/>
      <c r="V41" s="97"/>
      <c r="W41" s="97"/>
    </row>
    <row r="42" spans="1:23" s="9" customFormat="1" ht="12.75">
      <c r="A42" s="2">
        <f t="shared" si="0"/>
        <v>37</v>
      </c>
      <c r="B42" s="95" t="s">
        <v>170</v>
      </c>
      <c r="C42" s="95"/>
      <c r="D42" s="97" t="s">
        <v>167</v>
      </c>
      <c r="E42" s="111"/>
      <c r="F42" s="115" t="s">
        <v>164</v>
      </c>
      <c r="G42" s="113">
        <v>169000</v>
      </c>
      <c r="H42" s="97" t="s">
        <v>126</v>
      </c>
      <c r="I42" s="2"/>
      <c r="J42" s="2" t="s">
        <v>233</v>
      </c>
      <c r="K42" s="2"/>
      <c r="L42" s="2"/>
      <c r="M42" s="2"/>
      <c r="N42" s="97"/>
      <c r="O42" s="97"/>
      <c r="P42" s="97"/>
      <c r="Q42" s="97"/>
      <c r="R42" s="97"/>
      <c r="S42" s="97"/>
      <c r="T42" s="97">
        <v>55.78</v>
      </c>
      <c r="U42" s="97"/>
      <c r="V42" s="97"/>
      <c r="W42" s="97"/>
    </row>
    <row r="43" spans="1:23" s="9" customFormat="1" ht="12.75">
      <c r="A43" s="2">
        <f t="shared" si="0"/>
        <v>38</v>
      </c>
      <c r="B43" s="95" t="s">
        <v>171</v>
      </c>
      <c r="C43" s="95"/>
      <c r="D43" s="97" t="s">
        <v>167</v>
      </c>
      <c r="E43" s="111"/>
      <c r="F43" s="115" t="s">
        <v>164</v>
      </c>
      <c r="G43" s="112">
        <v>253000</v>
      </c>
      <c r="H43" s="97" t="s">
        <v>126</v>
      </c>
      <c r="I43" s="2"/>
      <c r="J43" s="2" t="s">
        <v>234</v>
      </c>
      <c r="K43" s="2"/>
      <c r="L43" s="2"/>
      <c r="M43" s="2"/>
      <c r="N43" s="97"/>
      <c r="O43" s="97"/>
      <c r="P43" s="97"/>
      <c r="Q43" s="97"/>
      <c r="R43" s="97"/>
      <c r="S43" s="97"/>
      <c r="T43" s="97">
        <v>83.4</v>
      </c>
      <c r="U43" s="97"/>
      <c r="V43" s="97"/>
      <c r="W43" s="97"/>
    </row>
    <row r="44" spans="1:23" s="9" customFormat="1" ht="12.75">
      <c r="A44" s="2">
        <f t="shared" si="0"/>
        <v>39</v>
      </c>
      <c r="B44" s="95" t="s">
        <v>172</v>
      </c>
      <c r="C44" s="95"/>
      <c r="D44" s="97" t="s">
        <v>167</v>
      </c>
      <c r="E44" s="111"/>
      <c r="F44" s="115" t="s">
        <v>164</v>
      </c>
      <c r="G44" s="112">
        <v>238000</v>
      </c>
      <c r="H44" s="97" t="s">
        <v>126</v>
      </c>
      <c r="I44" s="2"/>
      <c r="J44" s="2" t="s">
        <v>234</v>
      </c>
      <c r="K44" s="2"/>
      <c r="L44" s="2"/>
      <c r="M44" s="2"/>
      <c r="N44" s="97"/>
      <c r="O44" s="97"/>
      <c r="P44" s="97"/>
      <c r="Q44" s="97"/>
      <c r="R44" s="97"/>
      <c r="S44" s="97"/>
      <c r="T44" s="97">
        <v>78.4</v>
      </c>
      <c r="U44" s="97"/>
      <c r="V44" s="97"/>
      <c r="W44" s="97"/>
    </row>
    <row r="45" spans="1:23" s="9" customFormat="1" ht="12.75">
      <c r="A45" s="2">
        <f t="shared" si="0"/>
        <v>40</v>
      </c>
      <c r="B45" s="95" t="s">
        <v>169</v>
      </c>
      <c r="C45" s="95"/>
      <c r="D45" s="97" t="s">
        <v>167</v>
      </c>
      <c r="E45" s="111"/>
      <c r="F45" s="115" t="s">
        <v>164</v>
      </c>
      <c r="G45" s="112">
        <v>42000</v>
      </c>
      <c r="H45" s="97" t="s">
        <v>126</v>
      </c>
      <c r="I45" s="2"/>
      <c r="J45" s="2" t="s">
        <v>234</v>
      </c>
      <c r="K45" s="2"/>
      <c r="L45" s="2"/>
      <c r="M45" s="2"/>
      <c r="N45" s="97"/>
      <c r="O45" s="97"/>
      <c r="P45" s="97"/>
      <c r="Q45" s="97"/>
      <c r="R45" s="97"/>
      <c r="S45" s="97"/>
      <c r="T45" s="97">
        <v>24</v>
      </c>
      <c r="U45" s="97"/>
      <c r="V45" s="97"/>
      <c r="W45" s="97"/>
    </row>
    <row r="46" spans="1:23" s="9" customFormat="1" ht="12.75">
      <c r="A46" s="2">
        <f t="shared" si="0"/>
        <v>41</v>
      </c>
      <c r="B46" s="95" t="s">
        <v>173</v>
      </c>
      <c r="C46" s="95"/>
      <c r="D46" s="97" t="s">
        <v>167</v>
      </c>
      <c r="E46" s="111"/>
      <c r="F46" s="115" t="s">
        <v>164</v>
      </c>
      <c r="G46" s="112">
        <v>54000</v>
      </c>
      <c r="H46" s="97" t="s">
        <v>126</v>
      </c>
      <c r="I46" s="2"/>
      <c r="J46" s="2" t="s">
        <v>234</v>
      </c>
      <c r="K46" s="2"/>
      <c r="L46" s="2"/>
      <c r="M46" s="2"/>
      <c r="N46" s="97"/>
      <c r="O46" s="97"/>
      <c r="P46" s="97"/>
      <c r="Q46" s="97"/>
      <c r="R46" s="97"/>
      <c r="S46" s="97"/>
      <c r="T46" s="97">
        <v>30.8</v>
      </c>
      <c r="U46" s="97"/>
      <c r="V46" s="97"/>
      <c r="W46" s="97"/>
    </row>
    <row r="47" spans="1:23" s="9" customFormat="1" ht="25.5">
      <c r="A47" s="2">
        <f t="shared" si="0"/>
        <v>42</v>
      </c>
      <c r="B47" s="95" t="s">
        <v>171</v>
      </c>
      <c r="C47" s="95"/>
      <c r="D47" s="97" t="s">
        <v>167</v>
      </c>
      <c r="E47" s="111"/>
      <c r="F47" s="115">
        <v>1978</v>
      </c>
      <c r="G47" s="112">
        <v>226000</v>
      </c>
      <c r="H47" s="97" t="s">
        <v>126</v>
      </c>
      <c r="I47" s="2"/>
      <c r="J47" s="2" t="s">
        <v>235</v>
      </c>
      <c r="K47" s="2"/>
      <c r="L47" s="2"/>
      <c r="M47" s="2"/>
      <c r="N47" s="97"/>
      <c r="O47" s="97"/>
      <c r="P47" s="97"/>
      <c r="Q47" s="97"/>
      <c r="R47" s="97"/>
      <c r="S47" s="97"/>
      <c r="T47" s="97">
        <v>74.36</v>
      </c>
      <c r="U47" s="97"/>
      <c r="V47" s="97"/>
      <c r="W47" s="97"/>
    </row>
    <row r="48" spans="1:23" s="9" customFormat="1" ht="25.5">
      <c r="A48" s="2">
        <f t="shared" si="0"/>
        <v>43</v>
      </c>
      <c r="B48" s="95" t="s">
        <v>172</v>
      </c>
      <c r="C48" s="95"/>
      <c r="D48" s="97" t="s">
        <v>167</v>
      </c>
      <c r="E48" s="111"/>
      <c r="F48" s="115">
        <v>1978</v>
      </c>
      <c r="G48" s="112">
        <v>226000</v>
      </c>
      <c r="H48" s="97" t="s">
        <v>126</v>
      </c>
      <c r="I48" s="2"/>
      <c r="J48" s="2" t="s">
        <v>235</v>
      </c>
      <c r="K48" s="2"/>
      <c r="L48" s="2"/>
      <c r="M48" s="2"/>
      <c r="N48" s="97"/>
      <c r="O48" s="97"/>
      <c r="P48" s="97"/>
      <c r="Q48" s="97"/>
      <c r="R48" s="97"/>
      <c r="S48" s="97"/>
      <c r="T48" s="97">
        <v>74.36</v>
      </c>
      <c r="U48" s="97"/>
      <c r="V48" s="97"/>
      <c r="W48" s="97"/>
    </row>
    <row r="49" spans="1:23" s="9" customFormat="1" ht="25.5">
      <c r="A49" s="2">
        <f t="shared" si="0"/>
        <v>44</v>
      </c>
      <c r="B49" s="95" t="s">
        <v>169</v>
      </c>
      <c r="C49" s="95"/>
      <c r="D49" s="97" t="s">
        <v>167</v>
      </c>
      <c r="E49" s="111"/>
      <c r="F49" s="115">
        <v>1978</v>
      </c>
      <c r="G49" s="112">
        <v>30000</v>
      </c>
      <c r="H49" s="97" t="s">
        <v>126</v>
      </c>
      <c r="I49" s="2"/>
      <c r="J49" s="2" t="s">
        <v>235</v>
      </c>
      <c r="K49" s="2"/>
      <c r="L49" s="2"/>
      <c r="M49" s="2"/>
      <c r="N49" s="97"/>
      <c r="O49" s="97"/>
      <c r="P49" s="97"/>
      <c r="Q49" s="97"/>
      <c r="R49" s="97"/>
      <c r="S49" s="97"/>
      <c r="T49" s="97">
        <v>17.02</v>
      </c>
      <c r="U49" s="97"/>
      <c r="V49" s="97"/>
      <c r="W49" s="97"/>
    </row>
    <row r="50" spans="1:23" s="9" customFormat="1" ht="25.5">
      <c r="A50" s="2">
        <f t="shared" si="0"/>
        <v>45</v>
      </c>
      <c r="B50" s="95" t="s">
        <v>169</v>
      </c>
      <c r="C50" s="95"/>
      <c r="D50" s="97" t="s">
        <v>167</v>
      </c>
      <c r="E50" s="111"/>
      <c r="F50" s="115"/>
      <c r="G50" s="112">
        <v>30000</v>
      </c>
      <c r="H50" s="97" t="s">
        <v>126</v>
      </c>
      <c r="I50" s="2"/>
      <c r="J50" s="2" t="s">
        <v>235</v>
      </c>
      <c r="K50" s="2"/>
      <c r="L50" s="2"/>
      <c r="M50" s="2"/>
      <c r="N50" s="97"/>
      <c r="O50" s="97"/>
      <c r="P50" s="97"/>
      <c r="Q50" s="97"/>
      <c r="R50" s="97"/>
      <c r="S50" s="97"/>
      <c r="T50" s="97">
        <v>17.02</v>
      </c>
      <c r="U50" s="97"/>
      <c r="V50" s="97"/>
      <c r="W50" s="97"/>
    </row>
    <row r="51" spans="1:23" s="9" customFormat="1" ht="25.5">
      <c r="A51" s="2">
        <f t="shared" si="0"/>
        <v>46</v>
      </c>
      <c r="B51" s="95" t="s">
        <v>171</v>
      </c>
      <c r="C51" s="95"/>
      <c r="D51" s="97" t="s">
        <v>167</v>
      </c>
      <c r="E51" s="111"/>
      <c r="F51" s="115" t="s">
        <v>164</v>
      </c>
      <c r="G51" s="112">
        <v>199000</v>
      </c>
      <c r="H51" s="97" t="s">
        <v>126</v>
      </c>
      <c r="I51" s="2"/>
      <c r="J51" s="2" t="s">
        <v>236</v>
      </c>
      <c r="K51" s="2"/>
      <c r="L51" s="2"/>
      <c r="M51" s="2"/>
      <c r="N51" s="97"/>
      <c r="O51" s="97"/>
      <c r="P51" s="97"/>
      <c r="Q51" s="97"/>
      <c r="R51" s="97"/>
      <c r="S51" s="97"/>
      <c r="T51" s="97">
        <v>65.64</v>
      </c>
      <c r="U51" s="97"/>
      <c r="V51" s="97"/>
      <c r="W51" s="97"/>
    </row>
    <row r="52" spans="1:23" s="9" customFormat="1" ht="25.5">
      <c r="A52" s="2">
        <f t="shared" si="0"/>
        <v>47</v>
      </c>
      <c r="B52" s="95" t="s">
        <v>172</v>
      </c>
      <c r="C52" s="95"/>
      <c r="D52" s="97" t="s">
        <v>167</v>
      </c>
      <c r="E52" s="111"/>
      <c r="F52" s="115"/>
      <c r="G52" s="112">
        <v>178000</v>
      </c>
      <c r="H52" s="97" t="s">
        <v>126</v>
      </c>
      <c r="I52" s="2"/>
      <c r="J52" s="2" t="s">
        <v>236</v>
      </c>
      <c r="K52" s="2"/>
      <c r="L52" s="2"/>
      <c r="M52" s="2"/>
      <c r="N52" s="97"/>
      <c r="O52" s="97"/>
      <c r="P52" s="97"/>
      <c r="Q52" s="97"/>
      <c r="R52" s="97"/>
      <c r="S52" s="97"/>
      <c r="T52" s="97">
        <v>58.43</v>
      </c>
      <c r="U52" s="97"/>
      <c r="V52" s="97"/>
      <c r="W52" s="97"/>
    </row>
    <row r="53" spans="1:23" s="9" customFormat="1" ht="25.5">
      <c r="A53" s="2">
        <f t="shared" si="0"/>
        <v>48</v>
      </c>
      <c r="B53" s="95" t="s">
        <v>174</v>
      </c>
      <c r="C53" s="95"/>
      <c r="D53" s="97" t="s">
        <v>167</v>
      </c>
      <c r="E53" s="111"/>
      <c r="F53" s="115"/>
      <c r="G53" s="112">
        <v>44000</v>
      </c>
      <c r="H53" s="97" t="s">
        <v>126</v>
      </c>
      <c r="I53" s="2"/>
      <c r="J53" s="2" t="s">
        <v>236</v>
      </c>
      <c r="K53" s="2"/>
      <c r="L53" s="2"/>
      <c r="M53" s="2"/>
      <c r="N53" s="97"/>
      <c r="O53" s="97"/>
      <c r="P53" s="97"/>
      <c r="Q53" s="97"/>
      <c r="R53" s="97"/>
      <c r="S53" s="97"/>
      <c r="T53" s="97">
        <v>25.2</v>
      </c>
      <c r="U53" s="97"/>
      <c r="V53" s="97"/>
      <c r="W53" s="97"/>
    </row>
    <row r="54" spans="1:23" s="9" customFormat="1" ht="25.5">
      <c r="A54" s="2">
        <f t="shared" si="0"/>
        <v>49</v>
      </c>
      <c r="B54" s="95" t="s">
        <v>171</v>
      </c>
      <c r="C54" s="95"/>
      <c r="D54" s="97" t="s">
        <v>167</v>
      </c>
      <c r="E54" s="111"/>
      <c r="F54" s="115" t="s">
        <v>164</v>
      </c>
      <c r="G54" s="112">
        <v>73000</v>
      </c>
      <c r="H54" s="97" t="s">
        <v>126</v>
      </c>
      <c r="I54" s="2"/>
      <c r="J54" s="2" t="s">
        <v>237</v>
      </c>
      <c r="K54" s="2"/>
      <c r="L54" s="2"/>
      <c r="M54" s="2"/>
      <c r="N54" s="97"/>
      <c r="O54" s="97"/>
      <c r="P54" s="97"/>
      <c r="Q54" s="97"/>
      <c r="R54" s="97"/>
      <c r="S54" s="97"/>
      <c r="T54" s="97">
        <v>24</v>
      </c>
      <c r="U54" s="97"/>
      <c r="V54" s="97"/>
      <c r="W54" s="97"/>
    </row>
    <row r="55" spans="1:23" s="9" customFormat="1" ht="25.5">
      <c r="A55" s="2">
        <f t="shared" si="0"/>
        <v>50</v>
      </c>
      <c r="B55" s="95" t="s">
        <v>172</v>
      </c>
      <c r="C55" s="95"/>
      <c r="D55" s="97" t="s">
        <v>167</v>
      </c>
      <c r="E55" s="111"/>
      <c r="F55" s="115" t="s">
        <v>164</v>
      </c>
      <c r="G55" s="112">
        <v>195000</v>
      </c>
      <c r="H55" s="97" t="s">
        <v>126</v>
      </c>
      <c r="I55" s="2"/>
      <c r="J55" s="2" t="s">
        <v>237</v>
      </c>
      <c r="K55" s="2"/>
      <c r="L55" s="2"/>
      <c r="M55" s="2"/>
      <c r="N55" s="97"/>
      <c r="O55" s="97"/>
      <c r="P55" s="97"/>
      <c r="Q55" s="97"/>
      <c r="R55" s="97"/>
      <c r="S55" s="97"/>
      <c r="T55" s="97">
        <v>64.09</v>
      </c>
      <c r="U55" s="97"/>
      <c r="V55" s="97"/>
      <c r="W55" s="97"/>
    </row>
    <row r="56" spans="1:23" s="9" customFormat="1" ht="25.5">
      <c r="A56" s="2">
        <f t="shared" si="0"/>
        <v>51</v>
      </c>
      <c r="B56" s="95" t="s">
        <v>169</v>
      </c>
      <c r="C56" s="95"/>
      <c r="D56" s="97" t="s">
        <v>167</v>
      </c>
      <c r="E56" s="111"/>
      <c r="F56" s="115" t="s">
        <v>164</v>
      </c>
      <c r="G56" s="112">
        <v>53000</v>
      </c>
      <c r="H56" s="97" t="s">
        <v>126</v>
      </c>
      <c r="I56" s="2"/>
      <c r="J56" s="2" t="s">
        <v>237</v>
      </c>
      <c r="K56" s="2"/>
      <c r="L56" s="2"/>
      <c r="M56" s="2"/>
      <c r="N56" s="97"/>
      <c r="O56" s="97"/>
      <c r="P56" s="97"/>
      <c r="Q56" s="97"/>
      <c r="R56" s="97"/>
      <c r="S56" s="97"/>
      <c r="T56" s="97">
        <v>30</v>
      </c>
      <c r="U56" s="97"/>
      <c r="V56" s="97"/>
      <c r="W56" s="97"/>
    </row>
    <row r="57" spans="1:23" s="9" customFormat="1" ht="12.75">
      <c r="A57" s="2">
        <f t="shared" si="0"/>
        <v>52</v>
      </c>
      <c r="B57" s="95" t="s">
        <v>175</v>
      </c>
      <c r="C57" s="95"/>
      <c r="D57" s="97" t="s">
        <v>167</v>
      </c>
      <c r="E57" s="111"/>
      <c r="F57" s="115"/>
      <c r="G57" s="112">
        <v>141000</v>
      </c>
      <c r="H57" s="97" t="s">
        <v>126</v>
      </c>
      <c r="I57" s="2"/>
      <c r="J57" s="2" t="s">
        <v>238</v>
      </c>
      <c r="K57" s="2"/>
      <c r="L57" s="2"/>
      <c r="M57" s="2"/>
      <c r="N57" s="97"/>
      <c r="O57" s="97"/>
      <c r="P57" s="97"/>
      <c r="Q57" s="97"/>
      <c r="R57" s="97"/>
      <c r="S57" s="97"/>
      <c r="T57" s="97">
        <v>46.43</v>
      </c>
      <c r="U57" s="97"/>
      <c r="V57" s="97"/>
      <c r="W57" s="97"/>
    </row>
    <row r="58" spans="1:23" s="9" customFormat="1" ht="25.5">
      <c r="A58" s="2">
        <f t="shared" si="0"/>
        <v>53</v>
      </c>
      <c r="B58" s="95" t="s">
        <v>176</v>
      </c>
      <c r="C58" s="95"/>
      <c r="D58" s="97" t="s">
        <v>167</v>
      </c>
      <c r="E58" s="111"/>
      <c r="F58" s="115"/>
      <c r="G58" s="112">
        <v>128000</v>
      </c>
      <c r="H58" s="97" t="s">
        <v>126</v>
      </c>
      <c r="I58" s="2"/>
      <c r="J58" s="2" t="s">
        <v>239</v>
      </c>
      <c r="K58" s="2"/>
      <c r="L58" s="2"/>
      <c r="M58" s="2"/>
      <c r="N58" s="97"/>
      <c r="O58" s="97"/>
      <c r="P58" s="97"/>
      <c r="Q58" s="97"/>
      <c r="R58" s="97"/>
      <c r="S58" s="97"/>
      <c r="T58" s="97">
        <v>42.2</v>
      </c>
      <c r="U58" s="97"/>
      <c r="V58" s="97"/>
      <c r="W58" s="97"/>
    </row>
    <row r="59" spans="1:23" s="9" customFormat="1" ht="25.5">
      <c r="A59" s="2">
        <f t="shared" si="0"/>
        <v>54</v>
      </c>
      <c r="B59" s="95" t="s">
        <v>173</v>
      </c>
      <c r="C59" s="95"/>
      <c r="D59" s="97" t="s">
        <v>167</v>
      </c>
      <c r="E59" s="111"/>
      <c r="F59" s="115"/>
      <c r="G59" s="112">
        <v>34000</v>
      </c>
      <c r="H59" s="97" t="s">
        <v>126</v>
      </c>
      <c r="I59" s="2"/>
      <c r="J59" s="2" t="s">
        <v>239</v>
      </c>
      <c r="K59" s="2"/>
      <c r="L59" s="2"/>
      <c r="M59" s="2"/>
      <c r="N59" s="97"/>
      <c r="O59" s="97"/>
      <c r="P59" s="97"/>
      <c r="Q59" s="97"/>
      <c r="R59" s="97"/>
      <c r="S59" s="97"/>
      <c r="T59" s="97">
        <v>19</v>
      </c>
      <c r="U59" s="97"/>
      <c r="V59" s="97"/>
      <c r="W59" s="97"/>
    </row>
    <row r="60" spans="1:23" s="9" customFormat="1" ht="12.75">
      <c r="A60" s="2">
        <f t="shared" si="0"/>
        <v>55</v>
      </c>
      <c r="B60" s="95" t="s">
        <v>176</v>
      </c>
      <c r="C60" s="95"/>
      <c r="D60" s="97" t="s">
        <v>167</v>
      </c>
      <c r="E60" s="111"/>
      <c r="F60" s="115"/>
      <c r="G60" s="112">
        <v>255000</v>
      </c>
      <c r="H60" s="97" t="s">
        <v>126</v>
      </c>
      <c r="I60" s="2"/>
      <c r="J60" s="2" t="s">
        <v>240</v>
      </c>
      <c r="K60" s="2"/>
      <c r="L60" s="2"/>
      <c r="M60" s="2"/>
      <c r="N60" s="97"/>
      <c r="O60" s="97"/>
      <c r="P60" s="97"/>
      <c r="Q60" s="97"/>
      <c r="R60" s="97"/>
      <c r="S60" s="97"/>
      <c r="T60" s="97">
        <v>83.8</v>
      </c>
      <c r="U60" s="97"/>
      <c r="V60" s="97"/>
      <c r="W60" s="97"/>
    </row>
    <row r="61" spans="1:23" s="9" customFormat="1" ht="25.5">
      <c r="A61" s="2">
        <f t="shared" si="0"/>
        <v>56</v>
      </c>
      <c r="B61" s="95" t="s">
        <v>176</v>
      </c>
      <c r="C61" s="95"/>
      <c r="D61" s="97" t="s">
        <v>167</v>
      </c>
      <c r="E61" s="111"/>
      <c r="F61" s="115"/>
      <c r="G61" s="112">
        <v>134000</v>
      </c>
      <c r="H61" s="97" t="s">
        <v>126</v>
      </c>
      <c r="I61" s="2"/>
      <c r="J61" s="2" t="s">
        <v>241</v>
      </c>
      <c r="K61" s="2"/>
      <c r="L61" s="2"/>
      <c r="M61" s="2"/>
      <c r="N61" s="97"/>
      <c r="O61" s="97"/>
      <c r="P61" s="97"/>
      <c r="Q61" s="97"/>
      <c r="R61" s="97"/>
      <c r="S61" s="97"/>
      <c r="T61" s="97">
        <v>44.12</v>
      </c>
      <c r="U61" s="97"/>
      <c r="V61" s="97"/>
      <c r="W61" s="97"/>
    </row>
    <row r="62" spans="1:23" s="9" customFormat="1" ht="25.5">
      <c r="A62" s="2">
        <f t="shared" si="0"/>
        <v>57</v>
      </c>
      <c r="B62" s="95" t="s">
        <v>173</v>
      </c>
      <c r="C62" s="95"/>
      <c r="D62" s="97" t="s">
        <v>167</v>
      </c>
      <c r="E62" s="111"/>
      <c r="F62" s="115"/>
      <c r="G62" s="112">
        <v>19000</v>
      </c>
      <c r="H62" s="97" t="s">
        <v>126</v>
      </c>
      <c r="I62" s="2"/>
      <c r="J62" s="2" t="s">
        <v>241</v>
      </c>
      <c r="K62" s="2"/>
      <c r="L62" s="2"/>
      <c r="M62" s="2"/>
      <c r="N62" s="97"/>
      <c r="O62" s="97"/>
      <c r="P62" s="97"/>
      <c r="Q62" s="97"/>
      <c r="R62" s="97"/>
      <c r="S62" s="97"/>
      <c r="T62" s="97">
        <v>10.8</v>
      </c>
      <c r="U62" s="97"/>
      <c r="V62" s="97"/>
      <c r="W62" s="97"/>
    </row>
    <row r="63" spans="1:23" s="9" customFormat="1" ht="25.5">
      <c r="A63" s="2">
        <f t="shared" si="0"/>
        <v>58</v>
      </c>
      <c r="B63" s="105" t="s">
        <v>176</v>
      </c>
      <c r="C63" s="97"/>
      <c r="D63" s="116" t="s">
        <v>167</v>
      </c>
      <c r="E63" s="111"/>
      <c r="F63" s="97">
        <v>1982</v>
      </c>
      <c r="G63" s="117">
        <v>236000</v>
      </c>
      <c r="H63" s="97" t="s">
        <v>126</v>
      </c>
      <c r="I63" s="2"/>
      <c r="J63" s="2" t="s">
        <v>242</v>
      </c>
      <c r="K63" s="2" t="s">
        <v>243</v>
      </c>
      <c r="L63" s="2" t="s">
        <v>186</v>
      </c>
      <c r="M63" s="2" t="s">
        <v>204</v>
      </c>
      <c r="N63" s="97" t="s">
        <v>258</v>
      </c>
      <c r="O63" s="97" t="s">
        <v>258</v>
      </c>
      <c r="P63" s="97" t="s">
        <v>258</v>
      </c>
      <c r="Q63" s="97" t="s">
        <v>266</v>
      </c>
      <c r="R63" s="97" t="s">
        <v>263</v>
      </c>
      <c r="S63" s="97"/>
      <c r="T63" s="97">
        <v>77.6</v>
      </c>
      <c r="U63" s="97"/>
      <c r="V63" s="97" t="s">
        <v>167</v>
      </c>
      <c r="W63" s="97" t="s">
        <v>182</v>
      </c>
    </row>
    <row r="64" spans="1:23" s="9" customFormat="1" ht="12.75">
      <c r="A64" s="2">
        <f t="shared" si="0"/>
        <v>59</v>
      </c>
      <c r="B64" s="105" t="s">
        <v>173</v>
      </c>
      <c r="C64" s="97"/>
      <c r="D64" s="116" t="s">
        <v>167</v>
      </c>
      <c r="E64" s="111"/>
      <c r="F64" s="97">
        <v>1982</v>
      </c>
      <c r="G64" s="117">
        <v>31000</v>
      </c>
      <c r="H64" s="97" t="s">
        <v>126</v>
      </c>
      <c r="I64" s="2"/>
      <c r="J64" s="2" t="s">
        <v>244</v>
      </c>
      <c r="K64" s="2" t="s">
        <v>243</v>
      </c>
      <c r="L64" s="2" t="s">
        <v>186</v>
      </c>
      <c r="M64" s="2" t="s">
        <v>204</v>
      </c>
      <c r="N64" s="97" t="s">
        <v>258</v>
      </c>
      <c r="O64" s="97" t="s">
        <v>263</v>
      </c>
      <c r="P64" s="97" t="s">
        <v>263</v>
      </c>
      <c r="Q64" s="97" t="s">
        <v>258</v>
      </c>
      <c r="R64" s="97" t="s">
        <v>263</v>
      </c>
      <c r="S64" s="97"/>
      <c r="T64" s="97">
        <v>17.6</v>
      </c>
      <c r="U64" s="97"/>
      <c r="V64" s="97" t="s">
        <v>182</v>
      </c>
      <c r="W64" s="97" t="s">
        <v>182</v>
      </c>
    </row>
    <row r="65" spans="1:23" s="9" customFormat="1" ht="25.5">
      <c r="A65" s="2">
        <f t="shared" si="0"/>
        <v>60</v>
      </c>
      <c r="B65" s="105" t="s">
        <v>177</v>
      </c>
      <c r="C65" s="97"/>
      <c r="D65" s="116" t="s">
        <v>167</v>
      </c>
      <c r="E65" s="111"/>
      <c r="F65" s="97">
        <v>2018</v>
      </c>
      <c r="G65" s="117">
        <v>34490.63</v>
      </c>
      <c r="H65" s="97" t="s">
        <v>143</v>
      </c>
      <c r="I65" s="2"/>
      <c r="J65" s="2" t="s">
        <v>245</v>
      </c>
      <c r="K65" s="2"/>
      <c r="L65" s="2"/>
      <c r="M65" s="2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" customFormat="1" ht="25.5">
      <c r="A66" s="2">
        <f t="shared" si="0"/>
        <v>61</v>
      </c>
      <c r="B66" s="105" t="s">
        <v>178</v>
      </c>
      <c r="C66" s="97"/>
      <c r="D66" s="116" t="s">
        <v>167</v>
      </c>
      <c r="E66" s="111"/>
      <c r="F66" s="97">
        <v>2018</v>
      </c>
      <c r="G66" s="117">
        <v>28130</v>
      </c>
      <c r="H66" s="97" t="s">
        <v>143</v>
      </c>
      <c r="I66" s="2"/>
      <c r="J66" s="2" t="s">
        <v>246</v>
      </c>
      <c r="K66" s="2"/>
      <c r="L66" s="2"/>
      <c r="M66" s="2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" customFormat="1" ht="25.5">
      <c r="A67" s="2">
        <f t="shared" si="0"/>
        <v>62</v>
      </c>
      <c r="B67" s="105" t="s">
        <v>178</v>
      </c>
      <c r="C67" s="97"/>
      <c r="D67" s="116" t="s">
        <v>167</v>
      </c>
      <c r="E67" s="111"/>
      <c r="F67" s="97">
        <v>2018</v>
      </c>
      <c r="G67" s="117">
        <v>28130</v>
      </c>
      <c r="H67" s="97" t="s">
        <v>143</v>
      </c>
      <c r="I67" s="2"/>
      <c r="J67" s="2" t="s">
        <v>247</v>
      </c>
      <c r="K67" s="2"/>
      <c r="L67" s="2"/>
      <c r="M67" s="2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" customFormat="1" ht="12.75">
      <c r="A68" s="2">
        <f t="shared" si="0"/>
        <v>63</v>
      </c>
      <c r="B68" s="105" t="s">
        <v>179</v>
      </c>
      <c r="C68" s="97"/>
      <c r="D68" s="116" t="s">
        <v>167</v>
      </c>
      <c r="E68" s="111"/>
      <c r="F68" s="97">
        <v>2019</v>
      </c>
      <c r="G68" s="118">
        <v>13355.34</v>
      </c>
      <c r="H68" s="97" t="s">
        <v>143</v>
      </c>
      <c r="I68" s="2"/>
      <c r="J68" s="2" t="s">
        <v>249</v>
      </c>
      <c r="K68" s="2" t="s">
        <v>248</v>
      </c>
      <c r="L68" s="2"/>
      <c r="M68" s="2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" customFormat="1" ht="25.5">
      <c r="A69" s="2">
        <f t="shared" si="0"/>
        <v>64</v>
      </c>
      <c r="B69" s="105" t="s">
        <v>178</v>
      </c>
      <c r="C69" s="97"/>
      <c r="D69" s="116" t="s">
        <v>167</v>
      </c>
      <c r="E69" s="111"/>
      <c r="F69" s="97">
        <v>2019</v>
      </c>
      <c r="G69" s="262" t="s">
        <v>180</v>
      </c>
      <c r="H69" s="97" t="s">
        <v>143</v>
      </c>
      <c r="I69" s="2"/>
      <c r="J69" s="2" t="s">
        <v>184</v>
      </c>
      <c r="K69" s="2"/>
      <c r="L69" s="2"/>
      <c r="M69" s="2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" customFormat="1" ht="25.5">
      <c r="A70" s="2">
        <f t="shared" si="0"/>
        <v>65</v>
      </c>
      <c r="B70" s="105" t="s">
        <v>178</v>
      </c>
      <c r="C70" s="97"/>
      <c r="D70" s="116" t="s">
        <v>167</v>
      </c>
      <c r="E70" s="111"/>
      <c r="F70" s="97">
        <v>2019</v>
      </c>
      <c r="G70" s="118">
        <v>21318.28</v>
      </c>
      <c r="H70" s="97" t="s">
        <v>143</v>
      </c>
      <c r="I70" s="2"/>
      <c r="J70" s="2" t="s">
        <v>220</v>
      </c>
      <c r="K70" s="2" t="s">
        <v>248</v>
      </c>
      <c r="L70" s="2"/>
      <c r="M70" s="2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" customFormat="1" ht="25.5">
      <c r="A71" s="2">
        <f>ROW(A66)</f>
        <v>66</v>
      </c>
      <c r="B71" s="105" t="s">
        <v>178</v>
      </c>
      <c r="C71" s="97"/>
      <c r="D71" s="116" t="s">
        <v>167</v>
      </c>
      <c r="E71" s="111"/>
      <c r="F71" s="97">
        <v>2019</v>
      </c>
      <c r="G71" s="118">
        <v>23663.41</v>
      </c>
      <c r="H71" s="97" t="s">
        <v>143</v>
      </c>
      <c r="I71" s="2"/>
      <c r="J71" s="2" t="s">
        <v>195</v>
      </c>
      <c r="K71" s="2" t="s">
        <v>248</v>
      </c>
      <c r="L71" s="2"/>
      <c r="M71" s="2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" customFormat="1" ht="25.5">
      <c r="A72" s="2">
        <f>ROW(A67)</f>
        <v>67</v>
      </c>
      <c r="B72" s="105" t="s">
        <v>181</v>
      </c>
      <c r="C72" s="97"/>
      <c r="D72" s="116" t="s">
        <v>182</v>
      </c>
      <c r="E72" s="111"/>
      <c r="F72" s="97" t="s">
        <v>164</v>
      </c>
      <c r="G72" s="118">
        <v>206000</v>
      </c>
      <c r="H72" s="235" t="s">
        <v>126</v>
      </c>
      <c r="I72" s="2"/>
      <c r="J72" s="2" t="s">
        <v>250</v>
      </c>
      <c r="K72" s="2" t="s">
        <v>185</v>
      </c>
      <c r="L72" s="2" t="s">
        <v>251</v>
      </c>
      <c r="M72" s="2" t="s">
        <v>190</v>
      </c>
      <c r="N72" s="97" t="s">
        <v>260</v>
      </c>
      <c r="O72" s="97" t="s">
        <v>258</v>
      </c>
      <c r="P72" s="97" t="s">
        <v>258</v>
      </c>
      <c r="Q72" s="97" t="s">
        <v>258</v>
      </c>
      <c r="R72" s="97" t="s">
        <v>104</v>
      </c>
      <c r="S72" s="97" t="s">
        <v>258</v>
      </c>
      <c r="T72" s="97">
        <v>87.45</v>
      </c>
      <c r="U72" s="97"/>
      <c r="V72" s="97"/>
      <c r="W72" s="97"/>
    </row>
    <row r="73" spans="1:23" s="9" customFormat="1" ht="25.5">
      <c r="A73" s="2">
        <f>ROW(A68)</f>
        <v>68</v>
      </c>
      <c r="B73" s="105" t="s">
        <v>169</v>
      </c>
      <c r="C73" s="97"/>
      <c r="D73" s="116" t="s">
        <v>182</v>
      </c>
      <c r="E73" s="111"/>
      <c r="F73" s="97" t="s">
        <v>164</v>
      </c>
      <c r="G73" s="118">
        <v>31000</v>
      </c>
      <c r="H73" s="235" t="s">
        <v>395</v>
      </c>
      <c r="I73" s="2"/>
      <c r="J73" s="2" t="s">
        <v>252</v>
      </c>
      <c r="K73" s="2" t="s">
        <v>253</v>
      </c>
      <c r="L73" s="2" t="s">
        <v>251</v>
      </c>
      <c r="M73" s="2" t="s">
        <v>190</v>
      </c>
      <c r="N73" s="97" t="s">
        <v>260</v>
      </c>
      <c r="O73" s="97"/>
      <c r="P73" s="97"/>
      <c r="Q73" s="97"/>
      <c r="R73" s="97"/>
      <c r="S73" s="97"/>
      <c r="T73" s="97">
        <v>173</v>
      </c>
      <c r="U73" s="97"/>
      <c r="V73" s="97"/>
      <c r="W73" s="97"/>
    </row>
    <row r="74" spans="1:23" s="9" customFormat="1" ht="38.25">
      <c r="A74" s="2">
        <f>ROW(A69)</f>
        <v>69</v>
      </c>
      <c r="B74" s="105" t="s">
        <v>593</v>
      </c>
      <c r="C74" s="97" t="s">
        <v>151</v>
      </c>
      <c r="D74" s="116" t="s">
        <v>167</v>
      </c>
      <c r="E74" s="111" t="s">
        <v>182</v>
      </c>
      <c r="F74" s="97">
        <v>2019</v>
      </c>
      <c r="G74" s="118">
        <v>608000</v>
      </c>
      <c r="H74" s="97" t="s">
        <v>143</v>
      </c>
      <c r="I74" s="2" t="s">
        <v>254</v>
      </c>
      <c r="J74" s="2" t="s">
        <v>255</v>
      </c>
      <c r="K74" s="2" t="s">
        <v>185</v>
      </c>
      <c r="L74" s="2" t="s">
        <v>186</v>
      </c>
      <c r="M74" s="2" t="s">
        <v>256</v>
      </c>
      <c r="N74" s="97" t="s">
        <v>257</v>
      </c>
      <c r="O74" s="97" t="s">
        <v>257</v>
      </c>
      <c r="P74" s="97" t="s">
        <v>257</v>
      </c>
      <c r="Q74" s="97" t="s">
        <v>257</v>
      </c>
      <c r="R74" s="97" t="s">
        <v>104</v>
      </c>
      <c r="S74" s="97" t="s">
        <v>257</v>
      </c>
      <c r="T74" s="97" t="s">
        <v>267</v>
      </c>
      <c r="U74" s="97">
        <v>1</v>
      </c>
      <c r="V74" s="97" t="s">
        <v>182</v>
      </c>
      <c r="W74" s="97" t="s">
        <v>182</v>
      </c>
    </row>
    <row r="75" spans="1:23" s="4" customFormat="1" ht="12.75">
      <c r="A75" s="267" t="s">
        <v>0</v>
      </c>
      <c r="B75" s="267" t="s">
        <v>0</v>
      </c>
      <c r="C75" s="267"/>
      <c r="D75" s="28"/>
      <c r="E75" s="29"/>
      <c r="F75" s="1"/>
      <c r="G75" s="119">
        <f>SUM(G6:G74)</f>
        <v>14494144.26</v>
      </c>
      <c r="H75" s="20"/>
      <c r="I75" s="20"/>
      <c r="J75" s="20"/>
      <c r="K75" s="20"/>
      <c r="L75" s="20"/>
      <c r="M75" s="20"/>
      <c r="N75" s="20"/>
      <c r="O75" s="20"/>
      <c r="P75" s="55"/>
      <c r="Q75" s="55"/>
      <c r="R75" s="55"/>
      <c r="S75" s="55"/>
      <c r="T75" s="55"/>
      <c r="U75" s="55"/>
      <c r="V75" s="55"/>
      <c r="W75" s="55"/>
    </row>
    <row r="76" spans="1:23" ht="12.75" customHeight="1">
      <c r="A76" s="266" t="s">
        <v>305</v>
      </c>
      <c r="B76" s="266"/>
      <c r="C76" s="266"/>
      <c r="D76" s="266"/>
      <c r="E76" s="266"/>
      <c r="F76" s="266"/>
      <c r="G76" s="266"/>
      <c r="H76" s="58"/>
      <c r="I76" s="56"/>
      <c r="J76" s="56"/>
      <c r="K76" s="56"/>
      <c r="L76" s="56"/>
      <c r="M76" s="56"/>
      <c r="N76" s="56"/>
      <c r="O76" s="56"/>
      <c r="P76" s="57"/>
      <c r="Q76" s="57"/>
      <c r="R76" s="57"/>
      <c r="S76" s="57"/>
      <c r="T76" s="57"/>
      <c r="U76" s="57"/>
      <c r="V76" s="57"/>
      <c r="W76" s="57"/>
    </row>
    <row r="77" spans="1:23" s="9" customFormat="1" ht="329.25" customHeight="1">
      <c r="A77" s="103">
        <v>1</v>
      </c>
      <c r="B77" s="149" t="s">
        <v>306</v>
      </c>
      <c r="C77" s="103" t="s">
        <v>99</v>
      </c>
      <c r="D77" s="103" t="s">
        <v>167</v>
      </c>
      <c r="E77" s="150"/>
      <c r="F77" s="103">
        <v>1984</v>
      </c>
      <c r="G77" s="151">
        <v>13640000</v>
      </c>
      <c r="H77" s="152" t="s">
        <v>126</v>
      </c>
      <c r="I77" s="157" t="s">
        <v>307</v>
      </c>
      <c r="J77" s="149" t="s">
        <v>308</v>
      </c>
      <c r="K77" s="103" t="s">
        <v>309</v>
      </c>
      <c r="L77" s="103" t="s">
        <v>310</v>
      </c>
      <c r="M77" s="103" t="s">
        <v>311</v>
      </c>
      <c r="N77" s="103" t="s">
        <v>258</v>
      </c>
      <c r="O77" s="103" t="s">
        <v>258</v>
      </c>
      <c r="P77" s="103" t="s">
        <v>258</v>
      </c>
      <c r="Q77" s="103" t="s">
        <v>257</v>
      </c>
      <c r="R77" s="103" t="s">
        <v>104</v>
      </c>
      <c r="S77" s="103" t="s">
        <v>329</v>
      </c>
      <c r="T77" s="108">
        <v>6701</v>
      </c>
      <c r="U77" s="108">
        <v>2</v>
      </c>
      <c r="V77" s="108" t="s">
        <v>167</v>
      </c>
      <c r="W77" s="108" t="s">
        <v>330</v>
      </c>
    </row>
    <row r="78" spans="1:23" s="9" customFormat="1" ht="174" customHeight="1">
      <c r="A78" s="97">
        <v>2</v>
      </c>
      <c r="B78" s="105" t="s">
        <v>312</v>
      </c>
      <c r="C78" s="97"/>
      <c r="D78" s="97"/>
      <c r="E78" s="150"/>
      <c r="F78" s="97" t="s">
        <v>313</v>
      </c>
      <c r="G78" s="151">
        <v>5435000</v>
      </c>
      <c r="H78" s="153" t="s">
        <v>126</v>
      </c>
      <c r="I78" s="158" t="s">
        <v>314</v>
      </c>
      <c r="J78" s="105" t="s">
        <v>315</v>
      </c>
      <c r="K78" s="97" t="s">
        <v>316</v>
      </c>
      <c r="L78" s="97" t="s">
        <v>317</v>
      </c>
      <c r="M78" s="97" t="s">
        <v>318</v>
      </c>
      <c r="N78" s="97" t="s">
        <v>258</v>
      </c>
      <c r="O78" s="97" t="s">
        <v>258</v>
      </c>
      <c r="P78" s="97" t="s">
        <v>258</v>
      </c>
      <c r="Q78" s="97" t="s">
        <v>258</v>
      </c>
      <c r="R78" s="97" t="s">
        <v>104</v>
      </c>
      <c r="S78" s="97" t="s">
        <v>329</v>
      </c>
      <c r="T78" s="70">
        <v>2570</v>
      </c>
      <c r="U78" s="70">
        <v>1</v>
      </c>
      <c r="V78" s="70" t="s">
        <v>167</v>
      </c>
      <c r="W78" s="70" t="s">
        <v>330</v>
      </c>
    </row>
    <row r="79" spans="1:23" s="9" customFormat="1" ht="51">
      <c r="A79" s="97">
        <v>3</v>
      </c>
      <c r="B79" s="105" t="s">
        <v>169</v>
      </c>
      <c r="C79" s="97"/>
      <c r="D79" s="97"/>
      <c r="E79" s="150"/>
      <c r="F79" s="97" t="s">
        <v>319</v>
      </c>
      <c r="G79" s="151">
        <v>332000</v>
      </c>
      <c r="H79" s="153" t="s">
        <v>126</v>
      </c>
      <c r="I79" s="158" t="s">
        <v>320</v>
      </c>
      <c r="J79" s="105" t="s">
        <v>321</v>
      </c>
      <c r="K79" s="97" t="s">
        <v>322</v>
      </c>
      <c r="L79" s="97" t="s">
        <v>322</v>
      </c>
      <c r="M79" s="97" t="s">
        <v>323</v>
      </c>
      <c r="N79" s="97" t="s">
        <v>260</v>
      </c>
      <c r="O79" s="97" t="s">
        <v>104</v>
      </c>
      <c r="P79" s="97" t="s">
        <v>104</v>
      </c>
      <c r="Q79" s="97" t="s">
        <v>260</v>
      </c>
      <c r="R79" s="97" t="s">
        <v>104</v>
      </c>
      <c r="S79" s="97" t="s">
        <v>104</v>
      </c>
      <c r="T79" s="70">
        <v>200</v>
      </c>
      <c r="U79" s="70">
        <v>1</v>
      </c>
      <c r="V79" s="70" t="s">
        <v>182</v>
      </c>
      <c r="W79" s="70" t="s">
        <v>330</v>
      </c>
    </row>
    <row r="80" spans="1:23" s="9" customFormat="1" ht="25.5">
      <c r="A80" s="97">
        <v>4</v>
      </c>
      <c r="B80" s="105" t="s">
        <v>169</v>
      </c>
      <c r="C80" s="97"/>
      <c r="D80" s="97"/>
      <c r="E80" s="150"/>
      <c r="F80" s="97" t="s">
        <v>319</v>
      </c>
      <c r="G80" s="151">
        <v>50000</v>
      </c>
      <c r="H80" s="153" t="s">
        <v>126</v>
      </c>
      <c r="I80" s="158" t="s">
        <v>324</v>
      </c>
      <c r="J80" s="105" t="s">
        <v>315</v>
      </c>
      <c r="K80" s="97" t="s">
        <v>316</v>
      </c>
      <c r="L80" s="97" t="s">
        <v>322</v>
      </c>
      <c r="M80" s="97" t="s">
        <v>325</v>
      </c>
      <c r="N80" s="97" t="s">
        <v>260</v>
      </c>
      <c r="O80" s="97" t="s">
        <v>104</v>
      </c>
      <c r="P80" s="97" t="s">
        <v>104</v>
      </c>
      <c r="Q80" s="97" t="s">
        <v>260</v>
      </c>
      <c r="R80" s="97" t="s">
        <v>104</v>
      </c>
      <c r="S80" s="97" t="s">
        <v>104</v>
      </c>
      <c r="T80" s="70">
        <v>30</v>
      </c>
      <c r="U80" s="70" t="s">
        <v>331</v>
      </c>
      <c r="V80" s="70" t="s">
        <v>182</v>
      </c>
      <c r="W80" s="70" t="s">
        <v>330</v>
      </c>
    </row>
    <row r="81" spans="1:23" s="9" customFormat="1" ht="25.5">
      <c r="A81" s="97">
        <v>5</v>
      </c>
      <c r="B81" s="105" t="s">
        <v>326</v>
      </c>
      <c r="C81" s="97"/>
      <c r="D81" s="97"/>
      <c r="E81" s="150"/>
      <c r="F81" s="97">
        <v>2014</v>
      </c>
      <c r="G81" s="151">
        <v>20000</v>
      </c>
      <c r="H81" s="155" t="s">
        <v>143</v>
      </c>
      <c r="I81" s="158"/>
      <c r="J81" s="105" t="s">
        <v>327</v>
      </c>
      <c r="K81" s="97"/>
      <c r="L81" s="97"/>
      <c r="M81" s="97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s="9" customFormat="1" ht="25.5">
      <c r="A82" s="97">
        <v>6</v>
      </c>
      <c r="B82" s="105" t="s">
        <v>328</v>
      </c>
      <c r="C82" s="97"/>
      <c r="D82" s="97"/>
      <c r="E82" s="150"/>
      <c r="F82" s="97">
        <v>2014</v>
      </c>
      <c r="G82" s="151">
        <v>33000</v>
      </c>
      <c r="H82" s="155" t="s">
        <v>143</v>
      </c>
      <c r="I82" s="158"/>
      <c r="J82" s="105" t="s">
        <v>327</v>
      </c>
      <c r="K82" s="97"/>
      <c r="L82" s="97"/>
      <c r="M82" s="97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s="9" customFormat="1" ht="51">
      <c r="A83" s="97">
        <v>7</v>
      </c>
      <c r="B83" s="105" t="s">
        <v>538</v>
      </c>
      <c r="C83" s="97"/>
      <c r="D83" s="97"/>
      <c r="E83" s="150"/>
      <c r="F83" s="97"/>
      <c r="G83" s="151">
        <v>174617.4</v>
      </c>
      <c r="H83" s="155" t="s">
        <v>143</v>
      </c>
      <c r="I83" s="154"/>
      <c r="J83" s="105" t="s">
        <v>539</v>
      </c>
      <c r="K83" s="97"/>
      <c r="L83" s="97"/>
      <c r="M83" s="97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s="4" customFormat="1" ht="12.75">
      <c r="A84" s="267" t="s">
        <v>0</v>
      </c>
      <c r="B84" s="267" t="s">
        <v>0</v>
      </c>
      <c r="C84" s="267"/>
      <c r="D84" s="28"/>
      <c r="E84" s="29"/>
      <c r="F84" s="1"/>
      <c r="G84" s="156">
        <f>SUM(G77:G83)</f>
        <v>19684617.4</v>
      </c>
      <c r="H84" s="20"/>
      <c r="I84" s="20"/>
      <c r="J84" s="20"/>
      <c r="K84" s="20"/>
      <c r="L84" s="20"/>
      <c r="M84" s="20"/>
      <c r="N84" s="20"/>
      <c r="O84" s="20"/>
      <c r="P84" s="55"/>
      <c r="Q84" s="55"/>
      <c r="R84" s="55"/>
      <c r="S84" s="55"/>
      <c r="T84" s="55"/>
      <c r="U84" s="55"/>
      <c r="V84" s="55"/>
      <c r="W84" s="55"/>
    </row>
    <row r="85" spans="1:23" s="4" customFormat="1" ht="15" customHeight="1">
      <c r="A85" s="269" t="s">
        <v>541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1"/>
    </row>
    <row r="86" spans="1:23" s="4" customFormat="1" ht="51">
      <c r="A86" s="2">
        <v>1</v>
      </c>
      <c r="B86" s="149" t="s">
        <v>542</v>
      </c>
      <c r="C86" s="103" t="s">
        <v>543</v>
      </c>
      <c r="D86" s="103" t="s">
        <v>167</v>
      </c>
      <c r="E86" s="103" t="s">
        <v>182</v>
      </c>
      <c r="F86" s="103">
        <v>2012</v>
      </c>
      <c r="G86" s="238">
        <v>4986836.66</v>
      </c>
      <c r="H86" s="155" t="s">
        <v>143</v>
      </c>
      <c r="I86" s="239" t="s">
        <v>544</v>
      </c>
      <c r="J86" s="149" t="s">
        <v>545</v>
      </c>
      <c r="K86" s="103" t="s">
        <v>546</v>
      </c>
      <c r="L86" s="103" t="s">
        <v>402</v>
      </c>
      <c r="M86" s="103" t="s">
        <v>547</v>
      </c>
      <c r="N86" s="20"/>
      <c r="O86" s="103" t="s">
        <v>548</v>
      </c>
      <c r="P86" s="103" t="s">
        <v>548</v>
      </c>
      <c r="Q86" s="103" t="s">
        <v>548</v>
      </c>
      <c r="R86" s="103" t="s">
        <v>548</v>
      </c>
      <c r="S86" s="103" t="s">
        <v>548</v>
      </c>
      <c r="T86" s="108">
        <v>919.06</v>
      </c>
      <c r="U86" s="108">
        <v>3</v>
      </c>
      <c r="V86" s="108" t="s">
        <v>167</v>
      </c>
      <c r="W86" s="108" t="s">
        <v>182</v>
      </c>
    </row>
    <row r="87" spans="1:23" s="4" customFormat="1" ht="12.75">
      <c r="A87" s="80"/>
      <c r="B87" s="80"/>
      <c r="C87" s="80"/>
      <c r="D87" s="28"/>
      <c r="E87" s="29"/>
      <c r="F87" s="1"/>
      <c r="G87" s="240">
        <f>G86</f>
        <v>4986836.66</v>
      </c>
      <c r="H87" s="20"/>
      <c r="I87" s="20"/>
      <c r="J87" s="20"/>
      <c r="K87" s="20"/>
      <c r="L87" s="20"/>
      <c r="M87" s="20"/>
      <c r="N87" s="20"/>
      <c r="O87" s="20"/>
      <c r="P87" s="55"/>
      <c r="Q87" s="55"/>
      <c r="R87" s="55"/>
      <c r="S87" s="55"/>
      <c r="T87" s="55"/>
      <c r="U87" s="55"/>
      <c r="V87" s="55"/>
      <c r="W87" s="55"/>
    </row>
    <row r="88" spans="1:23" ht="12.75" customHeight="1">
      <c r="A88" s="266" t="s">
        <v>540</v>
      </c>
      <c r="B88" s="266"/>
      <c r="C88" s="266"/>
      <c r="D88" s="266"/>
      <c r="E88" s="266"/>
      <c r="F88" s="266"/>
      <c r="G88" s="266"/>
      <c r="H88" s="58"/>
      <c r="I88" s="56"/>
      <c r="J88" s="56"/>
      <c r="K88" s="56"/>
      <c r="L88" s="56"/>
      <c r="M88" s="56"/>
      <c r="N88" s="56"/>
      <c r="O88" s="56"/>
      <c r="P88" s="57"/>
      <c r="Q88" s="57"/>
      <c r="R88" s="57"/>
      <c r="S88" s="57"/>
      <c r="T88" s="57"/>
      <c r="U88" s="57"/>
      <c r="V88" s="57"/>
      <c r="W88" s="57"/>
    </row>
    <row r="89" spans="1:23" s="4" customFormat="1" ht="25.5">
      <c r="A89" s="2">
        <f>ROW(A1)</f>
        <v>1</v>
      </c>
      <c r="B89" s="95" t="s">
        <v>385</v>
      </c>
      <c r="C89" s="95"/>
      <c r="D89" s="97" t="s">
        <v>167</v>
      </c>
      <c r="E89" s="95"/>
      <c r="F89" s="327">
        <v>1980</v>
      </c>
      <c r="G89" s="151">
        <v>1137551</v>
      </c>
      <c r="H89" s="97" t="s">
        <v>143</v>
      </c>
      <c r="I89" s="154"/>
      <c r="J89" s="105" t="s">
        <v>398</v>
      </c>
      <c r="K89" s="70"/>
      <c r="L89" s="70" t="s">
        <v>402</v>
      </c>
      <c r="M89" s="70" t="s">
        <v>204</v>
      </c>
      <c r="N89" s="274" t="s">
        <v>258</v>
      </c>
      <c r="O89" s="275"/>
      <c r="P89" s="275"/>
      <c r="Q89" s="275"/>
      <c r="R89" s="275"/>
      <c r="S89" s="276"/>
      <c r="T89" s="204"/>
      <c r="U89" s="204"/>
      <c r="V89" s="204"/>
      <c r="W89" s="204"/>
    </row>
    <row r="90" spans="1:23" s="4" customFormat="1" ht="25.5">
      <c r="A90" s="2">
        <f aca="true" t="shared" si="1" ref="A90:A105">ROW(A2)</f>
        <v>2</v>
      </c>
      <c r="B90" s="95" t="s">
        <v>386</v>
      </c>
      <c r="C90" s="95"/>
      <c r="D90" s="97" t="s">
        <v>167</v>
      </c>
      <c r="E90" s="95"/>
      <c r="F90" s="327">
        <v>2001</v>
      </c>
      <c r="G90" s="151">
        <v>38900</v>
      </c>
      <c r="H90" s="97" t="s">
        <v>143</v>
      </c>
      <c r="I90" s="154"/>
      <c r="J90" s="105" t="s">
        <v>398</v>
      </c>
      <c r="K90" s="70"/>
      <c r="L90" s="70" t="s">
        <v>402</v>
      </c>
      <c r="M90" s="70" t="s">
        <v>204</v>
      </c>
      <c r="N90" s="274" t="s">
        <v>258</v>
      </c>
      <c r="O90" s="275"/>
      <c r="P90" s="275"/>
      <c r="Q90" s="275"/>
      <c r="R90" s="275"/>
      <c r="S90" s="276"/>
      <c r="T90" s="23"/>
      <c r="U90" s="23"/>
      <c r="V90" s="23"/>
      <c r="W90" s="23"/>
    </row>
    <row r="91" spans="1:23" s="4" customFormat="1" ht="12.75">
      <c r="A91" s="2">
        <f t="shared" si="1"/>
        <v>3</v>
      </c>
      <c r="B91" s="95" t="s">
        <v>387</v>
      </c>
      <c r="C91" s="95"/>
      <c r="D91" s="97" t="s">
        <v>167</v>
      </c>
      <c r="E91" s="95"/>
      <c r="F91" s="327">
        <v>2001</v>
      </c>
      <c r="G91" s="151">
        <v>96500</v>
      </c>
      <c r="H91" s="97" t="s">
        <v>143</v>
      </c>
      <c r="I91" s="154"/>
      <c r="J91" s="105" t="s">
        <v>184</v>
      </c>
      <c r="K91" s="70"/>
      <c r="L91" s="70"/>
      <c r="M91" s="70"/>
      <c r="N91" s="70"/>
      <c r="O91" s="70"/>
      <c r="P91" s="70"/>
      <c r="Q91" s="70"/>
      <c r="R91" s="70"/>
      <c r="S91" s="70"/>
      <c r="T91" s="23"/>
      <c r="U91" s="23"/>
      <c r="V91" s="23"/>
      <c r="W91" s="23"/>
    </row>
    <row r="92" spans="1:23" s="4" customFormat="1" ht="25.5">
      <c r="A92" s="2">
        <f t="shared" si="1"/>
        <v>4</v>
      </c>
      <c r="B92" s="95" t="s">
        <v>388</v>
      </c>
      <c r="C92" s="95"/>
      <c r="D92" s="97" t="s">
        <v>167</v>
      </c>
      <c r="E92" s="95"/>
      <c r="F92" s="327">
        <v>2001</v>
      </c>
      <c r="G92" s="151">
        <v>25000</v>
      </c>
      <c r="H92" s="97" t="s">
        <v>143</v>
      </c>
      <c r="I92" s="154"/>
      <c r="J92" s="105" t="s">
        <v>184</v>
      </c>
      <c r="K92" s="70"/>
      <c r="L92" s="70"/>
      <c r="M92" s="70"/>
      <c r="N92" s="70"/>
      <c r="O92" s="70"/>
      <c r="P92" s="70"/>
      <c r="Q92" s="70"/>
      <c r="R92" s="70"/>
      <c r="S92" s="70"/>
      <c r="T92" s="23"/>
      <c r="U92" s="23"/>
      <c r="V92" s="23"/>
      <c r="W92" s="23"/>
    </row>
    <row r="93" spans="1:23" s="4" customFormat="1" ht="25.5">
      <c r="A93" s="2">
        <f t="shared" si="1"/>
        <v>5</v>
      </c>
      <c r="B93" s="95" t="s">
        <v>388</v>
      </c>
      <c r="C93" s="95"/>
      <c r="D93" s="97" t="s">
        <v>167</v>
      </c>
      <c r="E93" s="95"/>
      <c r="F93" s="327">
        <v>2001</v>
      </c>
      <c r="G93" s="151">
        <v>25000</v>
      </c>
      <c r="H93" s="97" t="s">
        <v>143</v>
      </c>
      <c r="I93" s="154"/>
      <c r="J93" s="105" t="s">
        <v>184</v>
      </c>
      <c r="K93" s="70"/>
      <c r="L93" s="70"/>
      <c r="M93" s="70"/>
      <c r="N93" s="70"/>
      <c r="O93" s="70"/>
      <c r="P93" s="70"/>
      <c r="Q93" s="70"/>
      <c r="R93" s="70"/>
      <c r="S93" s="70"/>
      <c r="T93" s="23"/>
      <c r="U93" s="23"/>
      <c r="V93" s="23"/>
      <c r="W93" s="23"/>
    </row>
    <row r="94" spans="1:23" s="4" customFormat="1" ht="25.5">
      <c r="A94" s="2">
        <f t="shared" si="1"/>
        <v>6</v>
      </c>
      <c r="B94" s="95" t="s">
        <v>388</v>
      </c>
      <c r="C94" s="95"/>
      <c r="D94" s="97" t="s">
        <v>167</v>
      </c>
      <c r="E94" s="95"/>
      <c r="F94" s="327">
        <v>2001</v>
      </c>
      <c r="G94" s="151">
        <v>25000</v>
      </c>
      <c r="H94" s="97" t="s">
        <v>143</v>
      </c>
      <c r="I94" s="154"/>
      <c r="J94" s="105" t="s">
        <v>184</v>
      </c>
      <c r="K94" s="70"/>
      <c r="L94" s="70"/>
      <c r="M94" s="70"/>
      <c r="N94" s="70"/>
      <c r="O94" s="70"/>
      <c r="P94" s="70"/>
      <c r="Q94" s="70"/>
      <c r="R94" s="70"/>
      <c r="S94" s="70"/>
      <c r="T94" s="23"/>
      <c r="U94" s="23"/>
      <c r="V94" s="23"/>
      <c r="W94" s="23"/>
    </row>
    <row r="95" spans="1:23" s="4" customFormat="1" ht="25.5">
      <c r="A95" s="2">
        <f t="shared" si="1"/>
        <v>7</v>
      </c>
      <c r="B95" s="95" t="s">
        <v>388</v>
      </c>
      <c r="C95" s="95"/>
      <c r="D95" s="97" t="s">
        <v>167</v>
      </c>
      <c r="E95" s="95"/>
      <c r="F95" s="327">
        <v>2001</v>
      </c>
      <c r="G95" s="151">
        <v>25000</v>
      </c>
      <c r="H95" s="97" t="s">
        <v>143</v>
      </c>
      <c r="I95" s="154"/>
      <c r="J95" s="105" t="s">
        <v>184</v>
      </c>
      <c r="K95" s="70"/>
      <c r="L95" s="70"/>
      <c r="M95" s="70"/>
      <c r="N95" s="70"/>
      <c r="O95" s="70"/>
      <c r="P95" s="70"/>
      <c r="Q95" s="70"/>
      <c r="R95" s="70"/>
      <c r="S95" s="70"/>
      <c r="T95" s="23"/>
      <c r="U95" s="23"/>
      <c r="V95" s="23"/>
      <c r="W95" s="23"/>
    </row>
    <row r="96" spans="1:23" s="4" customFormat="1" ht="25.5">
      <c r="A96" s="2">
        <f t="shared" si="1"/>
        <v>8</v>
      </c>
      <c r="B96" s="95" t="s">
        <v>388</v>
      </c>
      <c r="C96" s="95"/>
      <c r="D96" s="97" t="s">
        <v>167</v>
      </c>
      <c r="E96" s="95"/>
      <c r="F96" s="327">
        <v>2001</v>
      </c>
      <c r="G96" s="151">
        <v>25000</v>
      </c>
      <c r="H96" s="97" t="s">
        <v>143</v>
      </c>
      <c r="I96" s="154"/>
      <c r="J96" s="105" t="s">
        <v>184</v>
      </c>
      <c r="K96" s="70"/>
      <c r="L96" s="70"/>
      <c r="M96" s="70"/>
      <c r="N96" s="70"/>
      <c r="O96" s="70"/>
      <c r="P96" s="70"/>
      <c r="Q96" s="70"/>
      <c r="R96" s="70"/>
      <c r="S96" s="70"/>
      <c r="T96" s="23"/>
      <c r="U96" s="23"/>
      <c r="V96" s="23"/>
      <c r="W96" s="23"/>
    </row>
    <row r="97" spans="1:23" s="4" customFormat="1" ht="25.5">
      <c r="A97" s="2">
        <f t="shared" si="1"/>
        <v>9</v>
      </c>
      <c r="B97" s="95" t="s">
        <v>388</v>
      </c>
      <c r="C97" s="95"/>
      <c r="D97" s="97" t="s">
        <v>167</v>
      </c>
      <c r="E97" s="95"/>
      <c r="F97" s="327">
        <v>2001</v>
      </c>
      <c r="G97" s="151">
        <v>25000</v>
      </c>
      <c r="H97" s="97" t="s">
        <v>143</v>
      </c>
      <c r="I97" s="154"/>
      <c r="J97" s="105" t="s">
        <v>184</v>
      </c>
      <c r="K97" s="70"/>
      <c r="L97" s="70"/>
      <c r="M97" s="70"/>
      <c r="N97" s="70"/>
      <c r="O97" s="70"/>
      <c r="P97" s="70"/>
      <c r="Q97" s="70"/>
      <c r="R97" s="70"/>
      <c r="S97" s="70"/>
      <c r="T97" s="23"/>
      <c r="U97" s="23"/>
      <c r="V97" s="23"/>
      <c r="W97" s="23"/>
    </row>
    <row r="98" spans="1:23" s="4" customFormat="1" ht="25.5">
      <c r="A98" s="2">
        <f t="shared" si="1"/>
        <v>10</v>
      </c>
      <c r="B98" s="95" t="s">
        <v>388</v>
      </c>
      <c r="C98" s="95"/>
      <c r="D98" s="97" t="s">
        <v>167</v>
      </c>
      <c r="E98" s="95"/>
      <c r="F98" s="327">
        <v>2001</v>
      </c>
      <c r="G98" s="151">
        <v>75000</v>
      </c>
      <c r="H98" s="97" t="s">
        <v>143</v>
      </c>
      <c r="I98" s="154"/>
      <c r="J98" s="105" t="s">
        <v>184</v>
      </c>
      <c r="K98" s="70"/>
      <c r="L98" s="70"/>
      <c r="M98" s="70"/>
      <c r="N98" s="70"/>
      <c r="O98" s="70"/>
      <c r="P98" s="70"/>
      <c r="Q98" s="70"/>
      <c r="R98" s="70"/>
      <c r="S98" s="70"/>
      <c r="T98" s="23"/>
      <c r="U98" s="23"/>
      <c r="V98" s="23"/>
      <c r="W98" s="23"/>
    </row>
    <row r="99" spans="1:23" s="4" customFormat="1" ht="12.75">
      <c r="A99" s="2">
        <f t="shared" si="1"/>
        <v>11</v>
      </c>
      <c r="B99" s="95" t="s">
        <v>389</v>
      </c>
      <c r="C99" s="95"/>
      <c r="D99" s="97" t="s">
        <v>167</v>
      </c>
      <c r="E99" s="95"/>
      <c r="F99" s="327">
        <v>2001</v>
      </c>
      <c r="G99" s="151">
        <v>40485</v>
      </c>
      <c r="H99" s="97" t="s">
        <v>143</v>
      </c>
      <c r="I99" s="154"/>
      <c r="J99" s="105" t="s">
        <v>184</v>
      </c>
      <c r="K99" s="70"/>
      <c r="L99" s="70"/>
      <c r="M99" s="70"/>
      <c r="N99" s="70"/>
      <c r="O99" s="70"/>
      <c r="P99" s="70"/>
      <c r="Q99" s="70"/>
      <c r="R99" s="70"/>
      <c r="S99" s="70"/>
      <c r="T99" s="23"/>
      <c r="U99" s="23"/>
      <c r="V99" s="23"/>
      <c r="W99" s="23"/>
    </row>
    <row r="100" spans="1:23" s="4" customFormat="1" ht="12.75">
      <c r="A100" s="2">
        <f t="shared" si="1"/>
        <v>12</v>
      </c>
      <c r="B100" s="95" t="s">
        <v>390</v>
      </c>
      <c r="C100" s="95"/>
      <c r="D100" s="97" t="s">
        <v>167</v>
      </c>
      <c r="E100" s="95"/>
      <c r="F100" s="327"/>
      <c r="G100" s="151">
        <v>1661250.5</v>
      </c>
      <c r="H100" s="97" t="s">
        <v>143</v>
      </c>
      <c r="I100" s="154"/>
      <c r="J100" s="105" t="s">
        <v>399</v>
      </c>
      <c r="K100" s="70"/>
      <c r="L100" s="70"/>
      <c r="M100" s="70"/>
      <c r="N100" s="70"/>
      <c r="O100" s="70"/>
      <c r="P100" s="70"/>
      <c r="Q100" s="70"/>
      <c r="R100" s="70"/>
      <c r="S100" s="70"/>
      <c r="T100" s="23"/>
      <c r="U100" s="23"/>
      <c r="V100" s="23"/>
      <c r="W100" s="23"/>
    </row>
    <row r="101" spans="1:23" s="4" customFormat="1" ht="25.5">
      <c r="A101" s="2">
        <f t="shared" si="1"/>
        <v>13</v>
      </c>
      <c r="B101" s="95" t="s">
        <v>391</v>
      </c>
      <c r="C101" s="95"/>
      <c r="D101" s="97" t="s">
        <v>167</v>
      </c>
      <c r="E101" s="95"/>
      <c r="F101" s="327">
        <v>2010</v>
      </c>
      <c r="G101" s="151">
        <v>1328670.99</v>
      </c>
      <c r="H101" s="97" t="s">
        <v>143</v>
      </c>
      <c r="I101" s="154"/>
      <c r="J101" s="105" t="s">
        <v>400</v>
      </c>
      <c r="K101" s="70"/>
      <c r="L101" s="70" t="s">
        <v>402</v>
      </c>
      <c r="M101" s="70" t="s">
        <v>204</v>
      </c>
      <c r="N101" s="274" t="s">
        <v>257</v>
      </c>
      <c r="O101" s="275"/>
      <c r="P101" s="275"/>
      <c r="Q101" s="275"/>
      <c r="R101" s="275"/>
      <c r="S101" s="276"/>
      <c r="T101" s="23"/>
      <c r="U101" s="23"/>
      <c r="V101" s="23"/>
      <c r="W101" s="23"/>
    </row>
    <row r="102" spans="1:23" s="4" customFormat="1" ht="51">
      <c r="A102" s="2">
        <f t="shared" si="1"/>
        <v>14</v>
      </c>
      <c r="B102" s="95" t="s">
        <v>392</v>
      </c>
      <c r="C102" s="95"/>
      <c r="D102" s="97" t="s">
        <v>167</v>
      </c>
      <c r="E102" s="95"/>
      <c r="F102" s="327" t="s">
        <v>393</v>
      </c>
      <c r="G102" s="151">
        <v>2524005.53</v>
      </c>
      <c r="H102" s="97" t="s">
        <v>143</v>
      </c>
      <c r="I102" s="154"/>
      <c r="J102" s="105" t="s">
        <v>399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23"/>
      <c r="U102" s="23"/>
      <c r="V102" s="23"/>
      <c r="W102" s="23"/>
    </row>
    <row r="103" spans="1:23" s="4" customFormat="1" ht="38.25">
      <c r="A103" s="2">
        <f t="shared" si="1"/>
        <v>15</v>
      </c>
      <c r="B103" s="95" t="s">
        <v>394</v>
      </c>
      <c r="C103" s="95"/>
      <c r="D103" s="97" t="s">
        <v>167</v>
      </c>
      <c r="E103" s="95"/>
      <c r="F103" s="327"/>
      <c r="G103" s="151">
        <v>450000</v>
      </c>
      <c r="H103" s="97" t="s">
        <v>395</v>
      </c>
      <c r="I103" s="154"/>
      <c r="J103" s="105" t="s">
        <v>401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23"/>
      <c r="U103" s="23"/>
      <c r="V103" s="23"/>
      <c r="W103" s="23"/>
    </row>
    <row r="104" spans="1:23" s="4" customFormat="1" ht="25.5">
      <c r="A104" s="2">
        <f t="shared" si="1"/>
        <v>16</v>
      </c>
      <c r="B104" s="95" t="s">
        <v>396</v>
      </c>
      <c r="C104" s="95"/>
      <c r="D104" s="97" t="s">
        <v>167</v>
      </c>
      <c r="E104" s="95"/>
      <c r="F104" s="327" t="s">
        <v>397</v>
      </c>
      <c r="G104" s="151">
        <v>3530238.32</v>
      </c>
      <c r="H104" s="97" t="s">
        <v>143</v>
      </c>
      <c r="I104" s="154"/>
      <c r="J104" s="105" t="s">
        <v>399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23"/>
      <c r="U104" s="23"/>
      <c r="V104" s="23"/>
      <c r="W104" s="23"/>
    </row>
    <row r="105" spans="1:23" s="4" customFormat="1" ht="51">
      <c r="A105" s="2">
        <f t="shared" si="1"/>
        <v>17</v>
      </c>
      <c r="B105" s="95" t="s">
        <v>627</v>
      </c>
      <c r="C105" s="95"/>
      <c r="D105" s="97" t="s">
        <v>167</v>
      </c>
      <c r="E105" s="95"/>
      <c r="F105" s="97">
        <v>2020</v>
      </c>
      <c r="G105" s="326">
        <v>21437874.88</v>
      </c>
      <c r="H105" s="155" t="s">
        <v>143</v>
      </c>
      <c r="I105" s="154"/>
      <c r="J105" s="95" t="s">
        <v>184</v>
      </c>
      <c r="K105" s="95" t="s">
        <v>185</v>
      </c>
      <c r="L105" s="95" t="s">
        <v>402</v>
      </c>
      <c r="M105" s="95" t="s">
        <v>190</v>
      </c>
      <c r="N105" s="95" t="s">
        <v>257</v>
      </c>
      <c r="O105" s="95" t="s">
        <v>257</v>
      </c>
      <c r="P105" s="95" t="s">
        <v>257</v>
      </c>
      <c r="Q105" s="95" t="s">
        <v>257</v>
      </c>
      <c r="R105" s="95" t="s">
        <v>263</v>
      </c>
      <c r="S105" s="95" t="s">
        <v>257</v>
      </c>
      <c r="T105" s="23"/>
      <c r="U105" s="23"/>
      <c r="V105" s="23"/>
      <c r="W105" s="23"/>
    </row>
    <row r="106" spans="1:23" s="4" customFormat="1" ht="13.5" thickBot="1">
      <c r="A106" s="267" t="s">
        <v>0</v>
      </c>
      <c r="B106" s="267"/>
      <c r="C106" s="267"/>
      <c r="D106" s="28"/>
      <c r="E106" s="29"/>
      <c r="F106" s="1"/>
      <c r="G106" s="203">
        <f>SUM(G89:G105)</f>
        <v>32470476.22</v>
      </c>
      <c r="H106" s="20"/>
      <c r="I106" s="20"/>
      <c r="J106" s="20"/>
      <c r="K106" s="20"/>
      <c r="L106" s="20"/>
      <c r="M106" s="20"/>
      <c r="N106" s="20"/>
      <c r="O106" s="20"/>
      <c r="P106" s="55"/>
      <c r="Q106" s="55"/>
      <c r="R106" s="55"/>
      <c r="S106" s="55"/>
      <c r="T106" s="55"/>
      <c r="U106" s="55"/>
      <c r="V106" s="55"/>
      <c r="W106" s="55"/>
    </row>
    <row r="107" spans="1:15" s="4" customFormat="1" ht="13.5" thickBot="1">
      <c r="A107" s="6"/>
      <c r="B107" s="30"/>
      <c r="E107" s="272" t="s">
        <v>67</v>
      </c>
      <c r="F107" s="273"/>
      <c r="G107" s="59">
        <f>G75+G84+G87+G106</f>
        <v>71636074.53999999</v>
      </c>
      <c r="H107" s="6"/>
      <c r="I107" s="6"/>
      <c r="J107" s="9"/>
      <c r="K107" s="9"/>
      <c r="L107" s="9"/>
      <c r="M107" s="9"/>
      <c r="N107" s="9"/>
      <c r="O107" s="9"/>
    </row>
    <row r="108" spans="1:15" s="4" customFormat="1" ht="12.75">
      <c r="A108" s="6"/>
      <c r="B108" s="6"/>
      <c r="C108" s="8"/>
      <c r="D108" s="24"/>
      <c r="E108" s="25"/>
      <c r="F108" s="6"/>
      <c r="G108" s="6"/>
      <c r="H108" s="6"/>
      <c r="I108" s="6"/>
      <c r="J108" s="9"/>
      <c r="K108" s="9"/>
      <c r="L108" s="9"/>
      <c r="M108" s="9"/>
      <c r="N108" s="9"/>
      <c r="O108" s="9"/>
    </row>
    <row r="109" spans="1:15" s="4" customFormat="1" ht="12.75">
      <c r="A109" s="6"/>
      <c r="B109" s="6"/>
      <c r="C109" s="8"/>
      <c r="D109" s="24"/>
      <c r="E109" s="25"/>
      <c r="F109" s="6"/>
      <c r="G109" s="6"/>
      <c r="H109" s="6"/>
      <c r="I109" s="6"/>
      <c r="J109" s="9"/>
      <c r="K109" s="9"/>
      <c r="L109" s="9"/>
      <c r="M109" s="9"/>
      <c r="N109" s="9"/>
      <c r="O109" s="9"/>
    </row>
    <row r="110" spans="1:15" s="4" customFormat="1" ht="12.75">
      <c r="A110" s="6"/>
      <c r="B110" s="6"/>
      <c r="C110" s="8"/>
      <c r="D110" s="24"/>
      <c r="E110" s="25"/>
      <c r="F110" s="6"/>
      <c r="G110" s="6"/>
      <c r="H110" s="6"/>
      <c r="I110" s="6"/>
      <c r="J110" s="9"/>
      <c r="K110" s="9"/>
      <c r="L110" s="9"/>
      <c r="M110" s="9"/>
      <c r="N110" s="9"/>
      <c r="O110" s="9"/>
    </row>
    <row r="112" ht="21.75" customHeight="1"/>
  </sheetData>
  <sheetProtection/>
  <mergeCells count="27">
    <mergeCell ref="G3:G4"/>
    <mergeCell ref="W3:W4"/>
    <mergeCell ref="I3:I4"/>
    <mergeCell ref="J3:J4"/>
    <mergeCell ref="K3:M3"/>
    <mergeCell ref="N3:S3"/>
    <mergeCell ref="V3:V4"/>
    <mergeCell ref="N101:S101"/>
    <mergeCell ref="E107:F107"/>
    <mergeCell ref="T3:T4"/>
    <mergeCell ref="U3:U4"/>
    <mergeCell ref="C3:C4"/>
    <mergeCell ref="A84:C84"/>
    <mergeCell ref="A76:G76"/>
    <mergeCell ref="A106:C106"/>
    <mergeCell ref="N89:S89"/>
    <mergeCell ref="N90:S90"/>
    <mergeCell ref="A5:E5"/>
    <mergeCell ref="A75:C75"/>
    <mergeCell ref="A3:A4"/>
    <mergeCell ref="B3:B4"/>
    <mergeCell ref="A88:G88"/>
    <mergeCell ref="A85:W85"/>
    <mergeCell ref="E3:E4"/>
    <mergeCell ref="F3:F4"/>
    <mergeCell ref="H3:H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2"/>
  <sheetViews>
    <sheetView zoomScale="110" zoomScaleNormal="110" zoomScaleSheetLayoutView="75" zoomScalePageLayoutView="0" workbookViewId="0" topLeftCell="A86">
      <selection activeCell="D98" sqref="D98"/>
    </sheetView>
  </sheetViews>
  <sheetFormatPr defaultColWidth="9.140625" defaultRowHeight="12.75"/>
  <cols>
    <col min="1" max="1" width="5.57421875" style="6" customWidth="1"/>
    <col min="2" max="2" width="47.57421875" style="18" customWidth="1"/>
    <col min="3" max="3" width="15.421875" style="8" customWidth="1"/>
    <col min="4" max="4" width="18.421875" style="24" customWidth="1"/>
    <col min="5" max="5" width="12.140625" style="6" bestFit="1" customWidth="1"/>
    <col min="6" max="6" width="11.140625" style="6" customWidth="1"/>
    <col min="7" max="16384" width="9.140625" style="6" customWidth="1"/>
  </cols>
  <sheetData>
    <row r="1" spans="1:4" s="90" customFormat="1" ht="12.75">
      <c r="A1" s="86" t="s">
        <v>85</v>
      </c>
      <c r="B1" s="87"/>
      <c r="C1" s="88"/>
      <c r="D1" s="89"/>
    </row>
    <row r="3" spans="1:4" ht="25.5">
      <c r="A3" s="236" t="s">
        <v>19</v>
      </c>
      <c r="B3" s="236" t="s">
        <v>27</v>
      </c>
      <c r="C3" s="236" t="s">
        <v>28</v>
      </c>
      <c r="D3" s="73" t="s">
        <v>29</v>
      </c>
    </row>
    <row r="4" spans="1:4" ht="12.75" customHeight="1">
      <c r="A4" s="269" t="s">
        <v>121</v>
      </c>
      <c r="B4" s="270"/>
      <c r="C4" s="270"/>
      <c r="D4" s="271"/>
    </row>
    <row r="5" spans="1:4" ht="12.75" customHeight="1">
      <c r="A5" s="277" t="s">
        <v>4</v>
      </c>
      <c r="B5" s="277"/>
      <c r="C5" s="277"/>
      <c r="D5" s="277"/>
    </row>
    <row r="6" spans="1:4" s="9" customFormat="1" ht="12.75">
      <c r="A6" s="97">
        <v>1</v>
      </c>
      <c r="B6" s="105" t="s">
        <v>268</v>
      </c>
      <c r="C6" s="70">
        <v>2016</v>
      </c>
      <c r="D6" s="120">
        <v>1500</v>
      </c>
    </row>
    <row r="7" spans="1:4" s="9" customFormat="1" ht="12.75">
      <c r="A7" s="97">
        <v>2</v>
      </c>
      <c r="B7" s="105" t="s">
        <v>269</v>
      </c>
      <c r="C7" s="70">
        <v>2016</v>
      </c>
      <c r="D7" s="120">
        <v>6076.2</v>
      </c>
    </row>
    <row r="8" spans="1:4" s="9" customFormat="1" ht="12.75">
      <c r="A8" s="97">
        <v>3</v>
      </c>
      <c r="B8" s="105" t="s">
        <v>270</v>
      </c>
      <c r="C8" s="70">
        <v>2016</v>
      </c>
      <c r="D8" s="120">
        <v>1210</v>
      </c>
    </row>
    <row r="9" spans="1:4" s="9" customFormat="1" ht="12.75">
      <c r="A9" s="97">
        <v>4</v>
      </c>
      <c r="B9" s="105" t="s">
        <v>271</v>
      </c>
      <c r="C9" s="70">
        <v>2016</v>
      </c>
      <c r="D9" s="120">
        <v>2310</v>
      </c>
    </row>
    <row r="10" spans="1:4" s="9" customFormat="1" ht="12.75">
      <c r="A10" s="97">
        <v>5</v>
      </c>
      <c r="B10" s="23" t="s">
        <v>272</v>
      </c>
      <c r="C10" s="121">
        <v>2017</v>
      </c>
      <c r="D10" s="122">
        <v>2264</v>
      </c>
    </row>
    <row r="11" spans="1:4" s="9" customFormat="1" ht="12.75">
      <c r="A11" s="97">
        <v>6</v>
      </c>
      <c r="B11" s="95" t="s">
        <v>273</v>
      </c>
      <c r="C11" s="97">
        <v>2020</v>
      </c>
      <c r="D11" s="114">
        <v>2639</v>
      </c>
    </row>
    <row r="12" spans="1:4" s="9" customFormat="1" ht="12.75">
      <c r="A12" s="2"/>
      <c r="B12" s="14" t="s">
        <v>0</v>
      </c>
      <c r="C12" s="2"/>
      <c r="D12" s="34">
        <f>SUM(D6:D11)</f>
        <v>15999.2</v>
      </c>
    </row>
    <row r="13" spans="1:4" ht="13.5" customHeight="1">
      <c r="A13" s="277" t="s">
        <v>5</v>
      </c>
      <c r="B13" s="277"/>
      <c r="C13" s="277"/>
      <c r="D13" s="277"/>
    </row>
    <row r="14" spans="1:4" s="9" customFormat="1" ht="12.75">
      <c r="A14" s="2">
        <v>1</v>
      </c>
      <c r="B14" s="107" t="s">
        <v>274</v>
      </c>
      <c r="C14" s="233">
        <v>2016</v>
      </c>
      <c r="D14" s="123">
        <v>2290</v>
      </c>
    </row>
    <row r="15" spans="1:4" s="9" customFormat="1" ht="12.75">
      <c r="A15" s="2">
        <v>2</v>
      </c>
      <c r="B15" s="107" t="s">
        <v>275</v>
      </c>
      <c r="C15" s="233">
        <v>2017</v>
      </c>
      <c r="D15" s="123">
        <v>2803</v>
      </c>
    </row>
    <row r="16" spans="1:4" s="9" customFormat="1" ht="12.75">
      <c r="A16" s="2">
        <v>3</v>
      </c>
      <c r="B16" s="114" t="s">
        <v>276</v>
      </c>
      <c r="C16" s="234">
        <v>2017</v>
      </c>
      <c r="D16" s="123">
        <v>2484</v>
      </c>
    </row>
    <row r="17" spans="1:4" s="9" customFormat="1" ht="12.75">
      <c r="A17" s="2">
        <v>4</v>
      </c>
      <c r="B17" s="114" t="s">
        <v>277</v>
      </c>
      <c r="C17" s="234">
        <v>2018</v>
      </c>
      <c r="D17" s="123">
        <v>2692</v>
      </c>
    </row>
    <row r="18" spans="1:4" s="9" customFormat="1" ht="12.75">
      <c r="A18" s="2">
        <v>5</v>
      </c>
      <c r="B18" s="114" t="s">
        <v>278</v>
      </c>
      <c r="C18" s="234">
        <v>2019</v>
      </c>
      <c r="D18" s="114">
        <v>3899</v>
      </c>
    </row>
    <row r="19" spans="1:4" s="9" customFormat="1" ht="12.75">
      <c r="A19" s="2">
        <v>6</v>
      </c>
      <c r="B19" s="114" t="s">
        <v>279</v>
      </c>
      <c r="C19" s="234">
        <v>2020</v>
      </c>
      <c r="D19" s="114">
        <v>1390</v>
      </c>
    </row>
    <row r="20" spans="1:4" s="9" customFormat="1" ht="12.75">
      <c r="A20" s="2">
        <v>7</v>
      </c>
      <c r="B20" s="114" t="s">
        <v>280</v>
      </c>
      <c r="C20" s="234">
        <v>2020</v>
      </c>
      <c r="D20" s="114">
        <v>3309.21</v>
      </c>
    </row>
    <row r="21" spans="1:4" s="9" customFormat="1" ht="12.75">
      <c r="A21" s="2">
        <v>8</v>
      </c>
      <c r="B21" s="114" t="s">
        <v>594</v>
      </c>
      <c r="C21" s="234">
        <v>2020</v>
      </c>
      <c r="D21" s="114">
        <v>59520</v>
      </c>
    </row>
    <row r="22" spans="1:4" s="9" customFormat="1" ht="12.75">
      <c r="A22" s="2">
        <v>9</v>
      </c>
      <c r="B22" s="114" t="s">
        <v>595</v>
      </c>
      <c r="C22" s="234">
        <v>2020</v>
      </c>
      <c r="D22" s="114">
        <v>44970</v>
      </c>
    </row>
    <row r="23" spans="1:4" s="9" customFormat="1" ht="13.5" customHeight="1">
      <c r="A23" s="2"/>
      <c r="B23" s="14" t="s">
        <v>0</v>
      </c>
      <c r="C23" s="2"/>
      <c r="D23" s="28">
        <f>SUM(D14:D22)</f>
        <v>123357.20999999999</v>
      </c>
    </row>
    <row r="24" spans="1:4" s="9" customFormat="1" ht="13.5" customHeight="1">
      <c r="A24" s="269" t="s">
        <v>305</v>
      </c>
      <c r="B24" s="270"/>
      <c r="C24" s="270"/>
      <c r="D24" s="271"/>
    </row>
    <row r="25" spans="1:4" s="9" customFormat="1" ht="13.5" customHeight="1">
      <c r="A25" s="277" t="s">
        <v>4</v>
      </c>
      <c r="B25" s="277"/>
      <c r="C25" s="277"/>
      <c r="D25" s="277"/>
    </row>
    <row r="26" spans="1:4" s="9" customFormat="1" ht="25.5">
      <c r="A26" s="2">
        <v>1</v>
      </c>
      <c r="B26" s="95" t="s">
        <v>332</v>
      </c>
      <c r="C26" s="97">
        <v>2016</v>
      </c>
      <c r="D26" s="159">
        <v>10350</v>
      </c>
    </row>
    <row r="27" spans="1:4" s="9" customFormat="1" ht="12.75">
      <c r="A27" s="2">
        <v>2</v>
      </c>
      <c r="B27" s="95" t="s">
        <v>333</v>
      </c>
      <c r="C27" s="97">
        <v>2016</v>
      </c>
      <c r="D27" s="159">
        <v>5265</v>
      </c>
    </row>
    <row r="28" spans="1:4" s="9" customFormat="1" ht="12.75">
      <c r="A28" s="2">
        <v>3</v>
      </c>
      <c r="B28" s="95" t="s">
        <v>334</v>
      </c>
      <c r="C28" s="97">
        <v>2016</v>
      </c>
      <c r="D28" s="159">
        <v>1286</v>
      </c>
    </row>
    <row r="29" spans="1:4" s="9" customFormat="1" ht="12.75">
      <c r="A29" s="2">
        <v>4</v>
      </c>
      <c r="B29" s="95" t="s">
        <v>335</v>
      </c>
      <c r="C29" s="97">
        <v>2017</v>
      </c>
      <c r="D29" s="159">
        <v>4600</v>
      </c>
    </row>
    <row r="30" spans="1:4" s="9" customFormat="1" ht="12.75">
      <c r="A30" s="2">
        <v>5</v>
      </c>
      <c r="B30" s="95" t="s">
        <v>336</v>
      </c>
      <c r="C30" s="97">
        <v>2018</v>
      </c>
      <c r="D30" s="159">
        <v>3198</v>
      </c>
    </row>
    <row r="31" spans="1:4" s="9" customFormat="1" ht="12.75">
      <c r="A31" s="2">
        <v>6</v>
      </c>
      <c r="B31" s="95" t="s">
        <v>336</v>
      </c>
      <c r="C31" s="97">
        <v>2018</v>
      </c>
      <c r="D31" s="159">
        <v>3198</v>
      </c>
    </row>
    <row r="32" spans="1:4" s="9" customFormat="1" ht="12.75">
      <c r="A32" s="2">
        <v>7</v>
      </c>
      <c r="B32" s="95" t="s">
        <v>337</v>
      </c>
      <c r="C32" s="97">
        <v>2018</v>
      </c>
      <c r="D32" s="160">
        <v>6998</v>
      </c>
    </row>
    <row r="33" spans="1:4" s="9" customFormat="1" ht="13.5" customHeight="1">
      <c r="A33" s="2"/>
      <c r="B33" s="14" t="s">
        <v>0</v>
      </c>
      <c r="C33" s="2"/>
      <c r="D33" s="34">
        <f>SUM(D26:D32)</f>
        <v>34895</v>
      </c>
    </row>
    <row r="34" spans="1:4" s="9" customFormat="1" ht="13.5" customHeight="1">
      <c r="A34" s="277" t="s">
        <v>5</v>
      </c>
      <c r="B34" s="277"/>
      <c r="C34" s="277"/>
      <c r="D34" s="277"/>
    </row>
    <row r="35" spans="1:4" s="9" customFormat="1" ht="13.5" customHeight="1">
      <c r="A35" s="2">
        <v>1</v>
      </c>
      <c r="B35" s="1" t="s">
        <v>338</v>
      </c>
      <c r="C35" s="2">
        <v>2016</v>
      </c>
      <c r="D35" s="27">
        <v>8128</v>
      </c>
    </row>
    <row r="36" spans="1:4" s="9" customFormat="1" ht="13.5" customHeight="1">
      <c r="A36" s="2">
        <v>2</v>
      </c>
      <c r="B36" s="1" t="s">
        <v>339</v>
      </c>
      <c r="C36" s="2">
        <v>2016</v>
      </c>
      <c r="D36" s="27">
        <v>2910</v>
      </c>
    </row>
    <row r="37" spans="1:4" s="9" customFormat="1" ht="13.5" customHeight="1">
      <c r="A37" s="2">
        <v>3</v>
      </c>
      <c r="B37" s="1" t="s">
        <v>340</v>
      </c>
      <c r="C37" s="2">
        <v>2017</v>
      </c>
      <c r="D37" s="27">
        <v>1764</v>
      </c>
    </row>
    <row r="38" spans="1:4" s="9" customFormat="1" ht="13.5" customHeight="1">
      <c r="A38" s="2">
        <v>4</v>
      </c>
      <c r="B38" s="1" t="s">
        <v>341</v>
      </c>
      <c r="C38" s="2">
        <v>2017</v>
      </c>
      <c r="D38" s="27">
        <v>17720</v>
      </c>
    </row>
    <row r="39" spans="1:4" s="9" customFormat="1" ht="13.5" customHeight="1">
      <c r="A39" s="2">
        <v>5</v>
      </c>
      <c r="B39" s="1" t="s">
        <v>342</v>
      </c>
      <c r="C39" s="2">
        <v>2018</v>
      </c>
      <c r="D39" s="27">
        <v>2298</v>
      </c>
    </row>
    <row r="40" spans="1:4" s="9" customFormat="1" ht="13.5" customHeight="1">
      <c r="A40" s="2">
        <v>6</v>
      </c>
      <c r="B40" s="1" t="s">
        <v>343</v>
      </c>
      <c r="C40" s="2">
        <v>2018</v>
      </c>
      <c r="D40" s="27">
        <v>6029</v>
      </c>
    </row>
    <row r="41" spans="1:4" s="9" customFormat="1" ht="13.5" customHeight="1">
      <c r="A41" s="2">
        <v>7</v>
      </c>
      <c r="B41" s="1" t="s">
        <v>344</v>
      </c>
      <c r="C41" s="2">
        <v>2018</v>
      </c>
      <c r="D41" s="27">
        <v>4029</v>
      </c>
    </row>
    <row r="42" spans="1:4" s="9" customFormat="1" ht="13.5" customHeight="1">
      <c r="A42" s="2">
        <v>8</v>
      </c>
      <c r="B42" s="1" t="s">
        <v>345</v>
      </c>
      <c r="C42" s="2">
        <v>2019</v>
      </c>
      <c r="D42" s="27">
        <v>1390</v>
      </c>
    </row>
    <row r="43" spans="1:4" s="9" customFormat="1" ht="13.5" customHeight="1">
      <c r="A43" s="2">
        <v>9</v>
      </c>
      <c r="B43" s="1" t="s">
        <v>345</v>
      </c>
      <c r="C43" s="2">
        <v>2019</v>
      </c>
      <c r="D43" s="27">
        <v>1398</v>
      </c>
    </row>
    <row r="44" spans="1:4" s="9" customFormat="1" ht="13.5" customHeight="1">
      <c r="A44" s="2">
        <v>10</v>
      </c>
      <c r="B44" s="1" t="s">
        <v>346</v>
      </c>
      <c r="C44" s="2">
        <v>2019</v>
      </c>
      <c r="D44" s="27">
        <v>1898</v>
      </c>
    </row>
    <row r="45" spans="1:4" s="9" customFormat="1" ht="13.5" customHeight="1">
      <c r="A45" s="2">
        <v>11</v>
      </c>
      <c r="B45" s="1" t="s">
        <v>346</v>
      </c>
      <c r="C45" s="2">
        <v>2019</v>
      </c>
      <c r="D45" s="32">
        <v>1898</v>
      </c>
    </row>
    <row r="46" spans="1:4" s="9" customFormat="1" ht="12.75" customHeight="1">
      <c r="A46" s="2"/>
      <c r="B46" s="14" t="s">
        <v>0</v>
      </c>
      <c r="C46" s="2"/>
      <c r="D46" s="28">
        <f>SUM(D35:D45)</f>
        <v>49462</v>
      </c>
    </row>
    <row r="47" spans="1:4" s="9" customFormat="1" ht="12.75" customHeight="1">
      <c r="A47" s="277" t="s">
        <v>36</v>
      </c>
      <c r="B47" s="277"/>
      <c r="C47" s="277"/>
      <c r="D47" s="277"/>
    </row>
    <row r="48" spans="1:4" s="9" customFormat="1" ht="12.75" customHeight="1">
      <c r="A48" s="2">
        <v>1</v>
      </c>
      <c r="B48" s="95" t="s">
        <v>347</v>
      </c>
      <c r="C48" s="97">
        <v>2016</v>
      </c>
      <c r="D48" s="161">
        <v>6979.82</v>
      </c>
    </row>
    <row r="49" spans="1:4" s="9" customFormat="1" ht="12.75" customHeight="1">
      <c r="A49" s="2">
        <v>2</v>
      </c>
      <c r="B49" s="95" t="s">
        <v>348</v>
      </c>
      <c r="C49" s="97">
        <v>2020</v>
      </c>
      <c r="D49" s="160">
        <v>3300</v>
      </c>
    </row>
    <row r="50" spans="1:4" s="9" customFormat="1" ht="12.75" customHeight="1">
      <c r="A50" s="2">
        <v>3</v>
      </c>
      <c r="B50" s="95" t="s">
        <v>349</v>
      </c>
      <c r="C50" s="97">
        <v>2020</v>
      </c>
      <c r="D50" s="114">
        <v>2500</v>
      </c>
    </row>
    <row r="51" spans="1:4" s="9" customFormat="1" ht="12.75" customHeight="1">
      <c r="A51" s="2"/>
      <c r="B51" s="14" t="s">
        <v>0</v>
      </c>
      <c r="C51" s="2"/>
      <c r="D51" s="28">
        <f>SUM(D48:D50)</f>
        <v>12779.82</v>
      </c>
    </row>
    <row r="52" spans="1:4" s="9" customFormat="1" ht="12.75">
      <c r="A52" s="269" t="s">
        <v>368</v>
      </c>
      <c r="B52" s="270"/>
      <c r="C52" s="270"/>
      <c r="D52" s="271"/>
    </row>
    <row r="53" spans="1:4" ht="12.75">
      <c r="A53" s="277" t="s">
        <v>5</v>
      </c>
      <c r="B53" s="277"/>
      <c r="C53" s="277"/>
      <c r="D53" s="277"/>
    </row>
    <row r="54" spans="1:4" ht="12.75">
      <c r="A54" s="2">
        <v>1</v>
      </c>
      <c r="B54" s="95" t="s">
        <v>369</v>
      </c>
      <c r="C54" s="97">
        <v>2019</v>
      </c>
      <c r="D54" s="114">
        <v>2040</v>
      </c>
    </row>
    <row r="55" spans="1:4" ht="12.75">
      <c r="A55" s="2"/>
      <c r="B55" s="14" t="s">
        <v>0</v>
      </c>
      <c r="C55" s="2"/>
      <c r="D55" s="28">
        <f>SUM(D54:D54)</f>
        <v>2040</v>
      </c>
    </row>
    <row r="56" spans="1:4" ht="12.75">
      <c r="A56" s="269" t="s">
        <v>376</v>
      </c>
      <c r="B56" s="270"/>
      <c r="C56" s="270"/>
      <c r="D56" s="271"/>
    </row>
    <row r="57" spans="1:4" ht="12.75">
      <c r="A57" s="277" t="s">
        <v>4</v>
      </c>
      <c r="B57" s="277"/>
      <c r="C57" s="277"/>
      <c r="D57" s="277"/>
    </row>
    <row r="58" spans="1:4" ht="12.75">
      <c r="A58" s="2">
        <v>1</v>
      </c>
      <c r="B58" s="95" t="s">
        <v>371</v>
      </c>
      <c r="C58" s="97">
        <v>2017</v>
      </c>
      <c r="D58" s="114">
        <v>2666.67</v>
      </c>
    </row>
    <row r="59" spans="1:4" ht="12.75">
      <c r="A59" s="2">
        <v>2</v>
      </c>
      <c r="B59" s="95" t="s">
        <v>371</v>
      </c>
      <c r="C59" s="97">
        <v>2017</v>
      </c>
      <c r="D59" s="114">
        <v>2666.67</v>
      </c>
    </row>
    <row r="60" spans="1:4" ht="12.75">
      <c r="A60" s="2">
        <v>3</v>
      </c>
      <c r="B60" s="95" t="s">
        <v>371</v>
      </c>
      <c r="C60" s="97">
        <v>2017</v>
      </c>
      <c r="D60" s="114">
        <v>2666.66</v>
      </c>
    </row>
    <row r="61" spans="1:4" ht="12.75">
      <c r="A61" s="2">
        <v>4</v>
      </c>
      <c r="B61" s="95" t="s">
        <v>372</v>
      </c>
      <c r="C61" s="97">
        <v>2020</v>
      </c>
      <c r="D61" s="114">
        <v>969.24</v>
      </c>
    </row>
    <row r="62" spans="1:6" s="9" customFormat="1" ht="12.75" customHeight="1">
      <c r="A62" s="2">
        <v>5</v>
      </c>
      <c r="B62" s="95" t="s">
        <v>373</v>
      </c>
      <c r="C62" s="97">
        <v>2020</v>
      </c>
      <c r="D62" s="114">
        <v>1419.42</v>
      </c>
      <c r="F62" s="10"/>
    </row>
    <row r="63" spans="1:6" s="9" customFormat="1" ht="12.75" customHeight="1">
      <c r="A63" s="2">
        <v>6</v>
      </c>
      <c r="B63" s="95" t="s">
        <v>374</v>
      </c>
      <c r="C63" s="97">
        <v>2020</v>
      </c>
      <c r="D63" s="114">
        <v>393.6</v>
      </c>
      <c r="F63" s="10"/>
    </row>
    <row r="64" spans="1:6" s="9" customFormat="1" ht="12.75">
      <c r="A64" s="2">
        <v>7</v>
      </c>
      <c r="B64" s="95" t="s">
        <v>375</v>
      </c>
      <c r="C64" s="97">
        <v>2020</v>
      </c>
      <c r="D64" s="114">
        <v>350.55</v>
      </c>
      <c r="F64" s="10"/>
    </row>
    <row r="65" spans="1:4" s="9" customFormat="1" ht="12.75">
      <c r="A65" s="2"/>
      <c r="B65" s="14" t="s">
        <v>0</v>
      </c>
      <c r="C65" s="2"/>
      <c r="D65" s="34">
        <f>SUM(D58:D64)</f>
        <v>11132.81</v>
      </c>
    </row>
    <row r="66" spans="1:4" s="9" customFormat="1" ht="12.75">
      <c r="A66" s="269" t="s">
        <v>382</v>
      </c>
      <c r="B66" s="270"/>
      <c r="C66" s="270"/>
      <c r="D66" s="271"/>
    </row>
    <row r="67" spans="1:4" s="9" customFormat="1" ht="12.75">
      <c r="A67" s="277" t="s">
        <v>4</v>
      </c>
      <c r="B67" s="277"/>
      <c r="C67" s="277"/>
      <c r="D67" s="277"/>
    </row>
    <row r="68" spans="1:4" s="9" customFormat="1" ht="12.75">
      <c r="A68" s="2">
        <v>1</v>
      </c>
      <c r="B68" s="16" t="s">
        <v>549</v>
      </c>
      <c r="C68" s="15">
        <v>2016</v>
      </c>
      <c r="D68" s="252">
        <v>2830</v>
      </c>
    </row>
    <row r="69" spans="1:4" s="9" customFormat="1" ht="12.75">
      <c r="A69" s="2">
        <v>2</v>
      </c>
      <c r="B69" s="16" t="s">
        <v>550</v>
      </c>
      <c r="C69" s="15">
        <v>2016</v>
      </c>
      <c r="D69" s="252">
        <v>803.95</v>
      </c>
    </row>
    <row r="70" spans="1:4" s="9" customFormat="1" ht="12.75">
      <c r="A70" s="2">
        <v>3</v>
      </c>
      <c r="B70" s="1" t="s">
        <v>553</v>
      </c>
      <c r="C70" s="2">
        <v>2016</v>
      </c>
      <c r="D70" s="27">
        <v>1439</v>
      </c>
    </row>
    <row r="71" spans="1:4" s="9" customFormat="1" ht="12.75">
      <c r="A71" s="2">
        <v>4</v>
      </c>
      <c r="B71" s="1" t="s">
        <v>560</v>
      </c>
      <c r="C71" s="2">
        <v>2017</v>
      </c>
      <c r="D71" s="27">
        <v>870</v>
      </c>
    </row>
    <row r="72" spans="1:4" s="9" customFormat="1" ht="12.75">
      <c r="A72" s="2">
        <v>5</v>
      </c>
      <c r="B72" s="1" t="s">
        <v>571</v>
      </c>
      <c r="C72" s="2">
        <v>2019</v>
      </c>
      <c r="D72" s="27">
        <v>414</v>
      </c>
    </row>
    <row r="73" spans="1:4" s="9" customFormat="1" ht="12.75">
      <c r="A73" s="2">
        <v>6</v>
      </c>
      <c r="B73" s="1" t="s">
        <v>572</v>
      </c>
      <c r="C73" s="2">
        <v>2018</v>
      </c>
      <c r="D73" s="27">
        <v>680</v>
      </c>
    </row>
    <row r="74" spans="1:4" s="9" customFormat="1" ht="12.75">
      <c r="A74" s="2">
        <v>7</v>
      </c>
      <c r="B74" s="1" t="s">
        <v>558</v>
      </c>
      <c r="C74" s="2">
        <v>2017</v>
      </c>
      <c r="D74" s="27">
        <v>6865</v>
      </c>
    </row>
    <row r="75" spans="1:4" s="9" customFormat="1" ht="16.5" customHeight="1">
      <c r="A75" s="2">
        <v>8</v>
      </c>
      <c r="B75" s="16" t="s">
        <v>552</v>
      </c>
      <c r="C75" s="15">
        <v>2020</v>
      </c>
      <c r="D75" s="252">
        <v>1480.3</v>
      </c>
    </row>
    <row r="76" spans="1:4" s="9" customFormat="1" ht="12.75">
      <c r="A76" s="2"/>
      <c r="B76" s="14" t="s">
        <v>0</v>
      </c>
      <c r="C76" s="2"/>
      <c r="D76" s="34">
        <f>SUM(D68:D75)</f>
        <v>15382.25</v>
      </c>
    </row>
    <row r="77" spans="1:4" s="9" customFormat="1" ht="12.75">
      <c r="A77" s="277" t="s">
        <v>5</v>
      </c>
      <c r="B77" s="277"/>
      <c r="C77" s="277"/>
      <c r="D77" s="277"/>
    </row>
    <row r="78" spans="1:4" s="9" customFormat="1" ht="12.75">
      <c r="A78" s="2">
        <v>1</v>
      </c>
      <c r="B78" s="1" t="s">
        <v>554</v>
      </c>
      <c r="C78" s="2">
        <v>2016</v>
      </c>
      <c r="D78" s="27">
        <v>5803.73</v>
      </c>
    </row>
    <row r="79" spans="1:4" s="9" customFormat="1" ht="12.75">
      <c r="A79" s="2">
        <v>2</v>
      </c>
      <c r="B79" s="1" t="s">
        <v>555</v>
      </c>
      <c r="C79" s="2">
        <v>2016</v>
      </c>
      <c r="D79" s="27">
        <v>8537.17</v>
      </c>
    </row>
    <row r="80" spans="1:4" s="9" customFormat="1" ht="12.75">
      <c r="A80" s="2">
        <v>3</v>
      </c>
      <c r="B80" s="1" t="s">
        <v>556</v>
      </c>
      <c r="C80" s="2">
        <v>2016</v>
      </c>
      <c r="D80" s="27">
        <v>639</v>
      </c>
    </row>
    <row r="81" spans="1:4" s="9" customFormat="1" ht="12.75">
      <c r="A81" s="2">
        <v>4</v>
      </c>
      <c r="B81" s="1" t="s">
        <v>557</v>
      </c>
      <c r="C81" s="2">
        <v>2016</v>
      </c>
      <c r="D81" s="27">
        <v>2819</v>
      </c>
    </row>
    <row r="82" spans="1:4" s="9" customFormat="1" ht="12.75">
      <c r="A82" s="2">
        <v>5</v>
      </c>
      <c r="B82" s="16" t="s">
        <v>551</v>
      </c>
      <c r="C82" s="15">
        <v>2018</v>
      </c>
      <c r="D82" s="252">
        <v>5900</v>
      </c>
    </row>
    <row r="83" spans="1:4" s="9" customFormat="1" ht="12.75">
      <c r="A83" s="2">
        <v>6</v>
      </c>
      <c r="B83" s="1" t="s">
        <v>559</v>
      </c>
      <c r="C83" s="2">
        <v>2017</v>
      </c>
      <c r="D83" s="27">
        <v>3939</v>
      </c>
    </row>
    <row r="84" spans="1:4" s="9" customFormat="1" ht="12.75">
      <c r="A84" s="2">
        <v>7</v>
      </c>
      <c r="B84" s="1" t="s">
        <v>561</v>
      </c>
      <c r="C84" s="2">
        <v>2018</v>
      </c>
      <c r="D84" s="27">
        <v>1360</v>
      </c>
    </row>
    <row r="85" spans="1:4" s="9" customFormat="1" ht="12.75">
      <c r="A85" s="2">
        <v>8</v>
      </c>
      <c r="B85" s="1" t="s">
        <v>562</v>
      </c>
      <c r="C85" s="2">
        <v>2018</v>
      </c>
      <c r="D85" s="27">
        <v>9900</v>
      </c>
    </row>
    <row r="86" spans="1:4" s="9" customFormat="1" ht="12.75">
      <c r="A86" s="2">
        <v>9</v>
      </c>
      <c r="B86" s="1" t="s">
        <v>563</v>
      </c>
      <c r="C86" s="2">
        <v>2018</v>
      </c>
      <c r="D86" s="27">
        <v>900</v>
      </c>
    </row>
    <row r="87" spans="1:4" s="9" customFormat="1" ht="12.75">
      <c r="A87" s="2">
        <v>10</v>
      </c>
      <c r="B87" s="1" t="s">
        <v>564</v>
      </c>
      <c r="C87" s="2">
        <v>2018</v>
      </c>
      <c r="D87" s="27">
        <v>300</v>
      </c>
    </row>
    <row r="88" spans="1:4" s="9" customFormat="1" ht="12.75">
      <c r="A88" s="2">
        <v>11</v>
      </c>
      <c r="B88" s="1" t="s">
        <v>565</v>
      </c>
      <c r="C88" s="2">
        <v>2018</v>
      </c>
      <c r="D88" s="27">
        <v>2916</v>
      </c>
    </row>
    <row r="89" spans="1:4" s="9" customFormat="1" ht="12.75">
      <c r="A89" s="2">
        <v>12</v>
      </c>
      <c r="B89" s="1" t="s">
        <v>566</v>
      </c>
      <c r="C89" s="2">
        <v>2018</v>
      </c>
      <c r="D89" s="27">
        <v>870</v>
      </c>
    </row>
    <row r="90" spans="1:4" s="9" customFormat="1" ht="12.75">
      <c r="A90" s="2">
        <v>13</v>
      </c>
      <c r="B90" s="1" t="s">
        <v>567</v>
      </c>
      <c r="C90" s="2">
        <v>2018</v>
      </c>
      <c r="D90" s="27">
        <v>914</v>
      </c>
    </row>
    <row r="91" spans="1:4" s="9" customFormat="1" ht="25.5">
      <c r="A91" s="2">
        <v>14</v>
      </c>
      <c r="B91" s="1" t="s">
        <v>568</v>
      </c>
      <c r="C91" s="2">
        <v>2019</v>
      </c>
      <c r="D91" s="27">
        <v>3440.63</v>
      </c>
    </row>
    <row r="92" spans="1:4" s="9" customFormat="1" ht="12.75">
      <c r="A92" s="2">
        <v>15</v>
      </c>
      <c r="B92" s="1" t="s">
        <v>569</v>
      </c>
      <c r="C92" s="2">
        <v>2019</v>
      </c>
      <c r="D92" s="27">
        <v>360.39</v>
      </c>
    </row>
    <row r="93" spans="1:4" s="9" customFormat="1" ht="12.75">
      <c r="A93" s="2">
        <v>16</v>
      </c>
      <c r="B93" s="1" t="s">
        <v>570</v>
      </c>
      <c r="C93" s="2">
        <v>2019</v>
      </c>
      <c r="D93" s="27">
        <v>4067</v>
      </c>
    </row>
    <row r="94" spans="1:4" s="9" customFormat="1" ht="25.5">
      <c r="A94" s="2">
        <v>17</v>
      </c>
      <c r="B94" s="1" t="s">
        <v>573</v>
      </c>
      <c r="C94" s="2">
        <v>2020</v>
      </c>
      <c r="D94" s="27">
        <v>1900</v>
      </c>
    </row>
    <row r="95" spans="1:4" ht="12.75" customHeight="1">
      <c r="A95" s="2"/>
      <c r="B95" s="14" t="s">
        <v>0</v>
      </c>
      <c r="C95" s="2"/>
      <c r="D95" s="28">
        <f>SUM(D78:D94)</f>
        <v>54565.92</v>
      </c>
    </row>
    <row r="96" spans="1:4" s="9" customFormat="1" ht="12.75">
      <c r="A96" s="269" t="s">
        <v>384</v>
      </c>
      <c r="B96" s="270"/>
      <c r="C96" s="270"/>
      <c r="D96" s="271"/>
    </row>
    <row r="97" spans="1:4" s="9" customFormat="1" ht="12.75">
      <c r="A97" s="277" t="s">
        <v>4</v>
      </c>
      <c r="B97" s="277"/>
      <c r="C97" s="277"/>
      <c r="D97" s="277"/>
    </row>
    <row r="98" spans="1:4" s="9" customFormat="1" ht="12.75">
      <c r="A98" s="2">
        <v>1</v>
      </c>
      <c r="B98" s="95" t="s">
        <v>628</v>
      </c>
      <c r="C98" s="97">
        <v>2019</v>
      </c>
      <c r="D98" s="328">
        <v>1906.5</v>
      </c>
    </row>
    <row r="99" spans="1:4" s="9" customFormat="1" ht="12.75">
      <c r="A99" s="2"/>
      <c r="B99" s="14" t="s">
        <v>0</v>
      </c>
      <c r="C99" s="2"/>
      <c r="D99" s="34">
        <f>SUM(D98:D98)</f>
        <v>1906.5</v>
      </c>
    </row>
    <row r="100" spans="1:4" s="9" customFormat="1" ht="12.75">
      <c r="A100" s="18"/>
      <c r="B100" s="18"/>
      <c r="C100" s="19"/>
      <c r="D100" s="33"/>
    </row>
    <row r="101" spans="1:4" s="9" customFormat="1" ht="12.75">
      <c r="A101" s="18"/>
      <c r="B101" s="278" t="s">
        <v>30</v>
      </c>
      <c r="C101" s="278"/>
      <c r="D101" s="71">
        <f>D12+D33+D65+D76+D99</f>
        <v>79315.76</v>
      </c>
    </row>
    <row r="102" spans="1:4" s="9" customFormat="1" ht="12.75">
      <c r="A102" s="18"/>
      <c r="B102" s="278" t="s">
        <v>31</v>
      </c>
      <c r="C102" s="278"/>
      <c r="D102" s="71">
        <f>D23+D46+D55+D95</f>
        <v>229425.13</v>
      </c>
    </row>
    <row r="103" spans="1:4" s="9" customFormat="1" ht="12.75">
      <c r="A103" s="18"/>
      <c r="B103" s="278" t="s">
        <v>32</v>
      </c>
      <c r="C103" s="278"/>
      <c r="D103" s="71">
        <f>D51</f>
        <v>12779.82</v>
      </c>
    </row>
    <row r="104" spans="1:4" s="9" customFormat="1" ht="12.75">
      <c r="A104" s="18"/>
      <c r="B104" s="18"/>
      <c r="C104" s="19"/>
      <c r="D104" s="33"/>
    </row>
    <row r="105" spans="1:4" s="9" customFormat="1" ht="12.75">
      <c r="A105" s="18"/>
      <c r="B105" s="18"/>
      <c r="C105" s="19"/>
      <c r="D105" s="33"/>
    </row>
    <row r="106" spans="1:4" s="9" customFormat="1" ht="12.75">
      <c r="A106" s="18"/>
      <c r="B106" s="18"/>
      <c r="C106" s="19"/>
      <c r="D106" s="33"/>
    </row>
    <row r="107" spans="1:4" s="9" customFormat="1" ht="12.75">
      <c r="A107" s="18"/>
      <c r="B107" s="18"/>
      <c r="C107" s="19"/>
      <c r="D107" s="33"/>
    </row>
    <row r="108" spans="1:4" s="9" customFormat="1" ht="12.75">
      <c r="A108" s="18"/>
      <c r="B108" s="18"/>
      <c r="C108" s="19"/>
      <c r="D108" s="33"/>
    </row>
    <row r="109" spans="1:4" s="9" customFormat="1" ht="12.75">
      <c r="A109" s="18"/>
      <c r="B109" s="18"/>
      <c r="C109" s="19"/>
      <c r="D109" s="33"/>
    </row>
    <row r="110" spans="1:4" s="9" customFormat="1" ht="12.75">
      <c r="A110" s="18"/>
      <c r="B110" s="18"/>
      <c r="C110" s="19"/>
      <c r="D110" s="33"/>
    </row>
    <row r="111" spans="1:4" s="9" customFormat="1" ht="12.75">
      <c r="A111" s="18"/>
      <c r="B111" s="18"/>
      <c r="C111" s="19"/>
      <c r="D111" s="33"/>
    </row>
    <row r="112" spans="1:4" s="9" customFormat="1" ht="12.75">
      <c r="A112" s="18"/>
      <c r="B112" s="18"/>
      <c r="C112" s="19"/>
      <c r="D112" s="33"/>
    </row>
    <row r="113" spans="1:4" s="9" customFormat="1" ht="12.75">
      <c r="A113" s="18"/>
      <c r="B113" s="18"/>
      <c r="C113" s="19"/>
      <c r="D113" s="33"/>
    </row>
    <row r="114" spans="1:4" s="9" customFormat="1" ht="12.75">
      <c r="A114" s="18"/>
      <c r="B114" s="18"/>
      <c r="C114" s="19"/>
      <c r="D114" s="33"/>
    </row>
    <row r="115" spans="1:4" s="9" customFormat="1" ht="12.75">
      <c r="A115" s="18"/>
      <c r="B115" s="18"/>
      <c r="C115" s="19"/>
      <c r="D115" s="33"/>
    </row>
    <row r="116" spans="1:4" s="9" customFormat="1" ht="12.75">
      <c r="A116" s="18"/>
      <c r="B116" s="18"/>
      <c r="C116" s="19"/>
      <c r="D116" s="33"/>
    </row>
    <row r="117" spans="1:4" s="9" customFormat="1" ht="14.25" customHeight="1">
      <c r="A117" s="18"/>
      <c r="B117" s="18"/>
      <c r="C117" s="19"/>
      <c r="D117" s="33"/>
    </row>
    <row r="118" spans="1:4" ht="12.75">
      <c r="A118" s="18"/>
      <c r="C118" s="19"/>
      <c r="D118" s="33"/>
    </row>
    <row r="119" spans="1:4" s="9" customFormat="1" ht="12.75">
      <c r="A119" s="18"/>
      <c r="B119" s="18"/>
      <c r="C119" s="19"/>
      <c r="D119" s="33"/>
    </row>
    <row r="120" spans="1:4" s="9" customFormat="1" ht="12.75">
      <c r="A120" s="18"/>
      <c r="B120" s="18"/>
      <c r="C120" s="19"/>
      <c r="D120" s="33"/>
    </row>
    <row r="121" spans="1:4" s="9" customFormat="1" ht="18" customHeight="1">
      <c r="A121" s="18"/>
      <c r="B121" s="18"/>
      <c r="C121" s="19"/>
      <c r="D121" s="33"/>
    </row>
    <row r="122" spans="1:4" ht="12.75">
      <c r="A122" s="18"/>
      <c r="C122" s="19"/>
      <c r="D122" s="33"/>
    </row>
    <row r="123" spans="1:4" s="9" customFormat="1" ht="12.75">
      <c r="A123" s="18"/>
      <c r="B123" s="18"/>
      <c r="C123" s="19"/>
      <c r="D123" s="33"/>
    </row>
    <row r="124" spans="1:4" s="9" customFormat="1" ht="12.75">
      <c r="A124" s="18"/>
      <c r="B124" s="18"/>
      <c r="C124" s="19"/>
      <c r="D124" s="33"/>
    </row>
    <row r="125" spans="1:4" ht="12.75">
      <c r="A125" s="18"/>
      <c r="C125" s="19"/>
      <c r="D125" s="33"/>
    </row>
    <row r="126" spans="1:4" s="9" customFormat="1" ht="12.75">
      <c r="A126" s="18"/>
      <c r="B126" s="18"/>
      <c r="C126" s="19"/>
      <c r="D126" s="33"/>
    </row>
    <row r="127" spans="1:4" s="9" customFormat="1" ht="12.75">
      <c r="A127" s="18"/>
      <c r="B127" s="18"/>
      <c r="C127" s="19"/>
      <c r="D127" s="33"/>
    </row>
    <row r="128" spans="1:4" s="9" customFormat="1" ht="12.75">
      <c r="A128" s="18"/>
      <c r="B128" s="18"/>
      <c r="C128" s="19"/>
      <c r="D128" s="33"/>
    </row>
    <row r="129" spans="1:4" s="9" customFormat="1" ht="12.75">
      <c r="A129" s="18"/>
      <c r="B129" s="18"/>
      <c r="C129" s="19"/>
      <c r="D129" s="33"/>
    </row>
    <row r="130" spans="1:4" s="9" customFormat="1" ht="12.75">
      <c r="A130" s="18"/>
      <c r="B130" s="18"/>
      <c r="C130" s="19"/>
      <c r="D130" s="33"/>
    </row>
    <row r="131" spans="1:4" s="9" customFormat="1" ht="12.75">
      <c r="A131" s="18"/>
      <c r="B131" s="18"/>
      <c r="C131" s="19"/>
      <c r="D131" s="33"/>
    </row>
    <row r="132" spans="1:4" s="9" customFormat="1" ht="12.75">
      <c r="A132" s="18"/>
      <c r="B132" s="18"/>
      <c r="C132" s="19"/>
      <c r="D132" s="33"/>
    </row>
    <row r="133" spans="1:4" s="9" customFormat="1" ht="12.75">
      <c r="A133" s="18"/>
      <c r="B133" s="18"/>
      <c r="C133" s="19"/>
      <c r="D133" s="33"/>
    </row>
    <row r="134" spans="1:4" s="9" customFormat="1" ht="12.75">
      <c r="A134" s="18"/>
      <c r="B134" s="18"/>
      <c r="C134" s="19"/>
      <c r="D134" s="33"/>
    </row>
    <row r="135" spans="1:4" s="9" customFormat="1" ht="12.75">
      <c r="A135" s="18"/>
      <c r="B135" s="18"/>
      <c r="C135" s="19"/>
      <c r="D135" s="33"/>
    </row>
    <row r="136" spans="1:4" s="9" customFormat="1" ht="12.75">
      <c r="A136" s="18"/>
      <c r="B136" s="18"/>
      <c r="C136" s="19"/>
      <c r="D136" s="33"/>
    </row>
    <row r="137" spans="1:4" ht="12.75">
      <c r="A137" s="18"/>
      <c r="C137" s="19"/>
      <c r="D137" s="33"/>
    </row>
    <row r="138" spans="1:4" ht="12.75">
      <c r="A138" s="18"/>
      <c r="C138" s="19"/>
      <c r="D138" s="33"/>
    </row>
    <row r="139" spans="1:4" ht="12.75">
      <c r="A139" s="18"/>
      <c r="C139" s="19"/>
      <c r="D139" s="33"/>
    </row>
    <row r="140" spans="1:4" ht="12.75">
      <c r="A140" s="18"/>
      <c r="C140" s="19"/>
      <c r="D140" s="33"/>
    </row>
    <row r="141" spans="1:4" ht="12.75">
      <c r="A141" s="18"/>
      <c r="C141" s="19"/>
      <c r="D141" s="33"/>
    </row>
    <row r="142" spans="1:4" ht="12.75">
      <c r="A142" s="18"/>
      <c r="C142" s="19"/>
      <c r="D142" s="33"/>
    </row>
    <row r="143" spans="1:4" ht="12.75">
      <c r="A143" s="18"/>
      <c r="C143" s="19"/>
      <c r="D143" s="33"/>
    </row>
    <row r="144" spans="1:4" ht="12.75">
      <c r="A144" s="18"/>
      <c r="C144" s="19"/>
      <c r="D144" s="33"/>
    </row>
    <row r="145" spans="1:4" ht="12.75">
      <c r="A145" s="18"/>
      <c r="C145" s="19"/>
      <c r="D145" s="33"/>
    </row>
    <row r="146" spans="1:4" ht="12.75">
      <c r="A146" s="18"/>
      <c r="C146" s="19"/>
      <c r="D146" s="33"/>
    </row>
    <row r="147" spans="1:4" ht="12.75">
      <c r="A147" s="18"/>
      <c r="C147" s="19"/>
      <c r="D147" s="33"/>
    </row>
    <row r="148" spans="1:4" ht="12.75">
      <c r="A148" s="18"/>
      <c r="C148" s="19"/>
      <c r="D148" s="33"/>
    </row>
    <row r="149" spans="1:4" ht="14.25" customHeight="1">
      <c r="A149" s="18"/>
      <c r="C149" s="19"/>
      <c r="D149" s="33"/>
    </row>
    <row r="150" spans="1:4" ht="12.75">
      <c r="A150" s="18"/>
      <c r="C150" s="19"/>
      <c r="D150" s="33"/>
    </row>
    <row r="151" spans="1:4" ht="12.75">
      <c r="A151" s="18"/>
      <c r="C151" s="19"/>
      <c r="D151" s="33"/>
    </row>
    <row r="152" spans="1:4" ht="14.25" customHeight="1">
      <c r="A152" s="18"/>
      <c r="C152" s="19"/>
      <c r="D152" s="33"/>
    </row>
    <row r="153" spans="1:4" ht="12.75">
      <c r="A153" s="18"/>
      <c r="C153" s="19"/>
      <c r="D153" s="33"/>
    </row>
    <row r="154" spans="1:4" s="9" customFormat="1" ht="12.75">
      <c r="A154" s="18"/>
      <c r="B154" s="18"/>
      <c r="C154" s="19"/>
      <c r="D154" s="33"/>
    </row>
    <row r="155" spans="1:4" s="9" customFormat="1" ht="12.75">
      <c r="A155" s="18"/>
      <c r="B155" s="18"/>
      <c r="C155" s="19"/>
      <c r="D155" s="33"/>
    </row>
    <row r="156" spans="1:4" s="9" customFormat="1" ht="12.75">
      <c r="A156" s="18"/>
      <c r="B156" s="18"/>
      <c r="C156" s="19"/>
      <c r="D156" s="33"/>
    </row>
    <row r="157" spans="1:4" s="9" customFormat="1" ht="12.75">
      <c r="A157" s="18"/>
      <c r="B157" s="18"/>
      <c r="C157" s="19"/>
      <c r="D157" s="33"/>
    </row>
    <row r="158" spans="1:4" s="9" customFormat="1" ht="12.75">
      <c r="A158" s="18"/>
      <c r="B158" s="18"/>
      <c r="C158" s="19"/>
      <c r="D158" s="33"/>
    </row>
    <row r="159" spans="1:4" s="9" customFormat="1" ht="12.75">
      <c r="A159" s="18"/>
      <c r="B159" s="18"/>
      <c r="C159" s="19"/>
      <c r="D159" s="33"/>
    </row>
    <row r="160" spans="1:4" s="9" customFormat="1" ht="12.75">
      <c r="A160" s="18"/>
      <c r="B160" s="18"/>
      <c r="C160" s="19"/>
      <c r="D160" s="33"/>
    </row>
    <row r="161" spans="1:4" ht="12.75" customHeight="1">
      <c r="A161" s="18"/>
      <c r="C161" s="19"/>
      <c r="D161" s="33"/>
    </row>
    <row r="162" spans="1:4" s="9" customFormat="1" ht="12.75">
      <c r="A162" s="18"/>
      <c r="B162" s="18"/>
      <c r="C162" s="19"/>
      <c r="D162" s="33"/>
    </row>
    <row r="163" spans="1:4" s="9" customFormat="1" ht="12.75">
      <c r="A163" s="18"/>
      <c r="B163" s="18"/>
      <c r="C163" s="19"/>
      <c r="D163" s="33"/>
    </row>
    <row r="164" spans="1:4" s="9" customFormat="1" ht="12.75">
      <c r="A164" s="18"/>
      <c r="B164" s="18"/>
      <c r="C164" s="19"/>
      <c r="D164" s="33"/>
    </row>
    <row r="165" spans="1:4" s="9" customFormat="1" ht="12.75">
      <c r="A165" s="18"/>
      <c r="B165" s="18"/>
      <c r="C165" s="19"/>
      <c r="D165" s="33"/>
    </row>
    <row r="166" spans="1:4" s="9" customFormat="1" ht="12.75">
      <c r="A166" s="18"/>
      <c r="B166" s="18"/>
      <c r="C166" s="19"/>
      <c r="D166" s="33"/>
    </row>
    <row r="167" spans="1:4" s="9" customFormat="1" ht="12.75">
      <c r="A167" s="18"/>
      <c r="B167" s="18"/>
      <c r="C167" s="19"/>
      <c r="D167" s="33"/>
    </row>
    <row r="168" spans="1:4" s="9" customFormat="1" ht="12.75">
      <c r="A168" s="18"/>
      <c r="B168" s="18"/>
      <c r="C168" s="19"/>
      <c r="D168" s="33"/>
    </row>
    <row r="169" spans="1:4" s="9" customFormat="1" ht="18" customHeight="1">
      <c r="A169" s="18"/>
      <c r="B169" s="18"/>
      <c r="C169" s="19"/>
      <c r="D169" s="33"/>
    </row>
    <row r="170" spans="1:4" ht="12.75">
      <c r="A170" s="18"/>
      <c r="C170" s="19"/>
      <c r="D170" s="33"/>
    </row>
    <row r="171" spans="1:4" s="9" customFormat="1" ht="12.75">
      <c r="A171" s="18"/>
      <c r="B171" s="18"/>
      <c r="C171" s="19"/>
      <c r="D171" s="33"/>
    </row>
    <row r="172" spans="1:4" s="9" customFormat="1" ht="12.75">
      <c r="A172" s="18"/>
      <c r="B172" s="18"/>
      <c r="C172" s="19"/>
      <c r="D172" s="33"/>
    </row>
    <row r="173" spans="1:4" s="9" customFormat="1" ht="12.75">
      <c r="A173" s="18"/>
      <c r="B173" s="18"/>
      <c r="C173" s="19"/>
      <c r="D173" s="33"/>
    </row>
    <row r="174" spans="1:4" ht="12.75" customHeight="1">
      <c r="A174" s="18"/>
      <c r="C174" s="19"/>
      <c r="D174" s="33"/>
    </row>
    <row r="175" spans="1:4" s="9" customFormat="1" ht="12.75">
      <c r="A175" s="18"/>
      <c r="B175" s="18"/>
      <c r="C175" s="19"/>
      <c r="D175" s="33"/>
    </row>
    <row r="176" spans="1:4" s="9" customFormat="1" ht="12.75">
      <c r="A176" s="18"/>
      <c r="B176" s="18"/>
      <c r="C176" s="19"/>
      <c r="D176" s="33"/>
    </row>
    <row r="177" spans="1:4" s="9" customFormat="1" ht="12.75">
      <c r="A177" s="18"/>
      <c r="B177" s="18"/>
      <c r="C177" s="19"/>
      <c r="D177" s="33"/>
    </row>
    <row r="178" spans="1:4" s="9" customFormat="1" ht="12.75">
      <c r="A178" s="18"/>
      <c r="B178" s="18"/>
      <c r="C178" s="19"/>
      <c r="D178" s="33"/>
    </row>
    <row r="179" spans="1:4" s="9" customFormat="1" ht="12.75">
      <c r="A179" s="18"/>
      <c r="B179" s="18"/>
      <c r="C179" s="19"/>
      <c r="D179" s="33"/>
    </row>
    <row r="180" spans="1:4" s="9" customFormat="1" ht="12.75">
      <c r="A180" s="18"/>
      <c r="B180" s="18"/>
      <c r="C180" s="19"/>
      <c r="D180" s="33"/>
    </row>
    <row r="181" spans="1:4" ht="12.75">
      <c r="A181" s="18"/>
      <c r="C181" s="19"/>
      <c r="D181" s="33"/>
    </row>
    <row r="182" spans="1:4" ht="12.75">
      <c r="A182" s="18"/>
      <c r="C182" s="19"/>
      <c r="D182" s="33"/>
    </row>
    <row r="183" spans="1:4" ht="12.75">
      <c r="A183" s="18"/>
      <c r="C183" s="19"/>
      <c r="D183" s="33"/>
    </row>
    <row r="184" spans="1:4" ht="14.25" customHeight="1">
      <c r="A184" s="18"/>
      <c r="C184" s="19"/>
      <c r="D184" s="33"/>
    </row>
    <row r="185" spans="1:4" ht="12.75">
      <c r="A185" s="18"/>
      <c r="C185" s="19"/>
      <c r="D185" s="33"/>
    </row>
    <row r="186" spans="1:4" ht="12.75">
      <c r="A186" s="18"/>
      <c r="C186" s="19"/>
      <c r="D186" s="33"/>
    </row>
    <row r="187" spans="1:4" ht="12.75">
      <c r="A187" s="18"/>
      <c r="C187" s="19"/>
      <c r="D187" s="33"/>
    </row>
    <row r="188" spans="1:4" ht="12.75">
      <c r="A188" s="18"/>
      <c r="C188" s="19"/>
      <c r="D188" s="33"/>
    </row>
    <row r="189" spans="1:4" ht="12.75">
      <c r="A189" s="18"/>
      <c r="C189" s="19"/>
      <c r="D189" s="33"/>
    </row>
    <row r="190" spans="1:4" ht="12.75">
      <c r="A190" s="18"/>
      <c r="C190" s="19"/>
      <c r="D190" s="33"/>
    </row>
    <row r="191" spans="1:4" ht="12.75">
      <c r="A191" s="18"/>
      <c r="C191" s="19"/>
      <c r="D191" s="33"/>
    </row>
    <row r="192" spans="1:4" ht="12.75">
      <c r="A192" s="18"/>
      <c r="C192" s="19"/>
      <c r="D192" s="33"/>
    </row>
    <row r="193" spans="1:4" ht="12.75">
      <c r="A193" s="18"/>
      <c r="C193" s="19"/>
      <c r="D193" s="33"/>
    </row>
    <row r="194" spans="1:4" ht="12.75">
      <c r="A194" s="18"/>
      <c r="C194" s="19"/>
      <c r="D194" s="33"/>
    </row>
    <row r="195" spans="1:4" ht="12.75">
      <c r="A195" s="18"/>
      <c r="C195" s="19"/>
      <c r="D195" s="33"/>
    </row>
    <row r="196" spans="1:4" ht="12.75">
      <c r="A196" s="18"/>
      <c r="C196" s="19"/>
      <c r="D196" s="33"/>
    </row>
    <row r="197" spans="1:4" ht="12.75">
      <c r="A197" s="18"/>
      <c r="C197" s="19"/>
      <c r="D197" s="33"/>
    </row>
    <row r="198" spans="1:4" ht="12.75">
      <c r="A198" s="18"/>
      <c r="C198" s="19"/>
      <c r="D198" s="33"/>
    </row>
    <row r="199" spans="1:4" ht="12.75">
      <c r="A199" s="18"/>
      <c r="C199" s="19"/>
      <c r="D199" s="33"/>
    </row>
    <row r="200" spans="1:4" ht="12.75">
      <c r="A200" s="18"/>
      <c r="C200" s="19"/>
      <c r="D200" s="33"/>
    </row>
    <row r="201" spans="1:4" ht="12.75">
      <c r="A201" s="18"/>
      <c r="C201" s="19"/>
      <c r="D201" s="33"/>
    </row>
    <row r="202" spans="1:4" ht="12.75">
      <c r="A202" s="18"/>
      <c r="C202" s="19"/>
      <c r="D202" s="33"/>
    </row>
    <row r="203" spans="1:4" ht="12.75">
      <c r="A203" s="18"/>
      <c r="C203" s="19"/>
      <c r="D203" s="33"/>
    </row>
    <row r="204" spans="1:4" ht="12.75">
      <c r="A204" s="18"/>
      <c r="C204" s="19"/>
      <c r="D204" s="33"/>
    </row>
    <row r="205" spans="1:4" ht="12.75">
      <c r="A205" s="18"/>
      <c r="C205" s="19"/>
      <c r="D205" s="33"/>
    </row>
    <row r="206" spans="1:4" ht="12.75">
      <c r="A206" s="18"/>
      <c r="C206" s="19"/>
      <c r="D206" s="33"/>
    </row>
    <row r="207" spans="1:4" ht="12.75">
      <c r="A207" s="18"/>
      <c r="C207" s="19"/>
      <c r="D207" s="33"/>
    </row>
    <row r="208" spans="1:4" ht="12.75">
      <c r="A208" s="18"/>
      <c r="C208" s="19"/>
      <c r="D208" s="33"/>
    </row>
    <row r="209" spans="1:4" ht="12.75">
      <c r="A209" s="18"/>
      <c r="C209" s="19"/>
      <c r="D209" s="33"/>
    </row>
    <row r="210" spans="1:4" ht="12.75">
      <c r="A210" s="18"/>
      <c r="C210" s="19"/>
      <c r="D210" s="33"/>
    </row>
    <row r="211" spans="1:4" ht="12.75">
      <c r="A211" s="18"/>
      <c r="C211" s="19"/>
      <c r="D211" s="33"/>
    </row>
    <row r="212" spans="1:4" ht="12.75">
      <c r="A212" s="18"/>
      <c r="C212" s="19"/>
      <c r="D212" s="33"/>
    </row>
    <row r="213" spans="1:4" ht="12.75">
      <c r="A213" s="18"/>
      <c r="C213" s="19"/>
      <c r="D213" s="33"/>
    </row>
    <row r="214" spans="1:4" ht="12.75">
      <c r="A214" s="18"/>
      <c r="C214" s="19"/>
      <c r="D214" s="33"/>
    </row>
    <row r="215" spans="1:4" ht="12.75">
      <c r="A215" s="18"/>
      <c r="C215" s="19"/>
      <c r="D215" s="33"/>
    </row>
    <row r="216" spans="1:4" ht="12.75">
      <c r="A216" s="18"/>
      <c r="C216" s="19"/>
      <c r="D216" s="33"/>
    </row>
    <row r="217" spans="1:4" s="9" customFormat="1" ht="12.75">
      <c r="A217" s="18"/>
      <c r="B217" s="18"/>
      <c r="C217" s="19"/>
      <c r="D217" s="33"/>
    </row>
    <row r="218" spans="1:4" s="9" customFormat="1" ht="12.75">
      <c r="A218" s="18"/>
      <c r="B218" s="18"/>
      <c r="C218" s="19"/>
      <c r="D218" s="33"/>
    </row>
    <row r="219" spans="1:4" s="9" customFormat="1" ht="12.75">
      <c r="A219" s="18"/>
      <c r="B219" s="18"/>
      <c r="C219" s="19"/>
      <c r="D219" s="33"/>
    </row>
    <row r="220" spans="1:4" s="9" customFormat="1" ht="12.75">
      <c r="A220" s="18"/>
      <c r="B220" s="18"/>
      <c r="C220" s="19"/>
      <c r="D220" s="33"/>
    </row>
    <row r="221" spans="1:4" s="9" customFormat="1" ht="12.75">
      <c r="A221" s="18"/>
      <c r="B221" s="18"/>
      <c r="C221" s="19"/>
      <c r="D221" s="33"/>
    </row>
    <row r="222" spans="1:4" s="9" customFormat="1" ht="12.75">
      <c r="A222" s="18"/>
      <c r="B222" s="18"/>
      <c r="C222" s="19"/>
      <c r="D222" s="33"/>
    </row>
    <row r="223" spans="1:4" s="9" customFormat="1" ht="12.75">
      <c r="A223" s="18"/>
      <c r="B223" s="18"/>
      <c r="C223" s="19"/>
      <c r="D223" s="33"/>
    </row>
    <row r="224" spans="1:4" s="9" customFormat="1" ht="12.75">
      <c r="A224" s="18"/>
      <c r="B224" s="18"/>
      <c r="C224" s="19"/>
      <c r="D224" s="33"/>
    </row>
    <row r="225" spans="1:4" s="9" customFormat="1" ht="12.75">
      <c r="A225" s="18"/>
      <c r="B225" s="18"/>
      <c r="C225" s="19"/>
      <c r="D225" s="33"/>
    </row>
    <row r="226" spans="1:4" s="9" customFormat="1" ht="12.75">
      <c r="A226" s="18"/>
      <c r="B226" s="18"/>
      <c r="C226" s="19"/>
      <c r="D226" s="33"/>
    </row>
    <row r="227" spans="1:4" s="9" customFormat="1" ht="12.75">
      <c r="A227" s="18"/>
      <c r="B227" s="18"/>
      <c r="C227" s="19"/>
      <c r="D227" s="33"/>
    </row>
    <row r="228" spans="1:4" s="9" customFormat="1" ht="12.75">
      <c r="A228" s="18"/>
      <c r="B228" s="18"/>
      <c r="C228" s="19"/>
      <c r="D228" s="33"/>
    </row>
    <row r="229" spans="1:4" s="9" customFormat="1" ht="12.75">
      <c r="A229" s="18"/>
      <c r="B229" s="18"/>
      <c r="C229" s="19"/>
      <c r="D229" s="33"/>
    </row>
    <row r="230" spans="1:4" s="9" customFormat="1" ht="12.75">
      <c r="A230" s="18"/>
      <c r="B230" s="18"/>
      <c r="C230" s="19"/>
      <c r="D230" s="33"/>
    </row>
    <row r="231" spans="1:4" s="9" customFormat="1" ht="12.75">
      <c r="A231" s="18"/>
      <c r="B231" s="18"/>
      <c r="C231" s="19"/>
      <c r="D231" s="33"/>
    </row>
    <row r="232" spans="1:4" s="9" customFormat="1" ht="12.75">
      <c r="A232" s="18"/>
      <c r="B232" s="18"/>
      <c r="C232" s="19"/>
      <c r="D232" s="33"/>
    </row>
    <row r="233" spans="1:4" s="9" customFormat="1" ht="12.75">
      <c r="A233" s="18"/>
      <c r="B233" s="18"/>
      <c r="C233" s="19"/>
      <c r="D233" s="33"/>
    </row>
    <row r="234" spans="1:4" s="9" customFormat="1" ht="12.75">
      <c r="A234" s="18"/>
      <c r="B234" s="18"/>
      <c r="C234" s="19"/>
      <c r="D234" s="33"/>
    </row>
    <row r="235" spans="1:4" s="9" customFormat="1" ht="12.75">
      <c r="A235" s="18"/>
      <c r="B235" s="18"/>
      <c r="C235" s="19"/>
      <c r="D235" s="33"/>
    </row>
    <row r="236" spans="1:4" s="9" customFormat="1" ht="12.75">
      <c r="A236" s="18"/>
      <c r="B236" s="18"/>
      <c r="C236" s="19"/>
      <c r="D236" s="33"/>
    </row>
    <row r="237" spans="1:4" s="9" customFormat="1" ht="12.75">
      <c r="A237" s="18"/>
      <c r="B237" s="18"/>
      <c r="C237" s="19"/>
      <c r="D237" s="33"/>
    </row>
    <row r="238" spans="1:4" s="9" customFormat="1" ht="12.75">
      <c r="A238" s="18"/>
      <c r="B238" s="18"/>
      <c r="C238" s="19"/>
      <c r="D238" s="33"/>
    </row>
    <row r="239" spans="1:4" s="9" customFormat="1" ht="12.75">
      <c r="A239" s="18"/>
      <c r="B239" s="18"/>
      <c r="C239" s="19"/>
      <c r="D239" s="33"/>
    </row>
    <row r="240" spans="1:4" s="9" customFormat="1" ht="12.75">
      <c r="A240" s="18"/>
      <c r="B240" s="18"/>
      <c r="C240" s="19"/>
      <c r="D240" s="33"/>
    </row>
    <row r="241" spans="1:4" s="9" customFormat="1" ht="12.75">
      <c r="A241" s="18"/>
      <c r="B241" s="18"/>
      <c r="C241" s="19"/>
      <c r="D241" s="33"/>
    </row>
    <row r="242" spans="1:4" s="9" customFormat="1" ht="12.75">
      <c r="A242" s="18"/>
      <c r="B242" s="18"/>
      <c r="C242" s="19"/>
      <c r="D242" s="33"/>
    </row>
    <row r="243" spans="1:4" s="9" customFormat="1" ht="12.75">
      <c r="A243" s="18"/>
      <c r="B243" s="18"/>
      <c r="C243" s="19"/>
      <c r="D243" s="33"/>
    </row>
    <row r="244" spans="1:4" s="9" customFormat="1" ht="12.75">
      <c r="A244" s="18"/>
      <c r="B244" s="18"/>
      <c r="C244" s="19"/>
      <c r="D244" s="33"/>
    </row>
    <row r="245" spans="1:4" s="9" customFormat="1" ht="18" customHeight="1">
      <c r="A245" s="18"/>
      <c r="B245" s="18"/>
      <c r="C245" s="19"/>
      <c r="D245" s="33"/>
    </row>
    <row r="246" spans="1:4" ht="12.75">
      <c r="A246" s="18"/>
      <c r="C246" s="19"/>
      <c r="D246" s="33"/>
    </row>
    <row r="247" spans="1:4" s="9" customFormat="1" ht="12.75">
      <c r="A247" s="18"/>
      <c r="B247" s="18"/>
      <c r="C247" s="19"/>
      <c r="D247" s="33"/>
    </row>
    <row r="248" spans="1:4" s="9" customFormat="1" ht="12.75">
      <c r="A248" s="18"/>
      <c r="B248" s="18"/>
      <c r="C248" s="19"/>
      <c r="D248" s="33"/>
    </row>
    <row r="249" spans="1:4" s="9" customFormat="1" ht="12.75">
      <c r="A249" s="18"/>
      <c r="B249" s="18"/>
      <c r="C249" s="19"/>
      <c r="D249" s="33"/>
    </row>
    <row r="250" spans="1:4" s="9" customFormat="1" ht="18" customHeight="1">
      <c r="A250" s="18"/>
      <c r="B250" s="18"/>
      <c r="C250" s="19"/>
      <c r="D250" s="33"/>
    </row>
    <row r="251" spans="1:4" ht="12.75">
      <c r="A251" s="18"/>
      <c r="C251" s="19"/>
      <c r="D251" s="33"/>
    </row>
    <row r="252" spans="1:4" ht="14.25" customHeight="1">
      <c r="A252" s="18"/>
      <c r="C252" s="19"/>
      <c r="D252" s="33"/>
    </row>
    <row r="253" spans="1:4" ht="14.25" customHeight="1">
      <c r="A253" s="18"/>
      <c r="C253" s="19"/>
      <c r="D253" s="33"/>
    </row>
    <row r="254" spans="1:4" ht="14.25" customHeight="1">
      <c r="A254" s="18"/>
      <c r="C254" s="19"/>
      <c r="D254" s="33"/>
    </row>
    <row r="255" spans="1:4" ht="12.75">
      <c r="A255" s="18"/>
      <c r="C255" s="19"/>
      <c r="D255" s="33"/>
    </row>
    <row r="256" spans="1:4" ht="14.25" customHeight="1">
      <c r="A256" s="18"/>
      <c r="C256" s="19"/>
      <c r="D256" s="33"/>
    </row>
    <row r="257" spans="1:4" ht="12.75">
      <c r="A257" s="18"/>
      <c r="C257" s="19"/>
      <c r="D257" s="33"/>
    </row>
    <row r="258" spans="1:4" ht="14.25" customHeight="1">
      <c r="A258" s="18"/>
      <c r="C258" s="19"/>
      <c r="D258" s="33"/>
    </row>
    <row r="259" spans="1:4" ht="12.75">
      <c r="A259" s="18"/>
      <c r="C259" s="19"/>
      <c r="D259" s="33"/>
    </row>
    <row r="260" spans="1:4" s="9" customFormat="1" ht="30" customHeight="1">
      <c r="A260" s="18"/>
      <c r="B260" s="18"/>
      <c r="C260" s="19"/>
      <c r="D260" s="33"/>
    </row>
    <row r="261" spans="1:4" s="9" customFormat="1" ht="12.75">
      <c r="A261" s="18"/>
      <c r="B261" s="18"/>
      <c r="C261" s="19"/>
      <c r="D261" s="33"/>
    </row>
    <row r="262" spans="1:4" s="9" customFormat="1" ht="12.75">
      <c r="A262" s="18"/>
      <c r="B262" s="18"/>
      <c r="C262" s="19"/>
      <c r="D262" s="33"/>
    </row>
    <row r="263" spans="1:4" s="9" customFormat="1" ht="12.75">
      <c r="A263" s="18"/>
      <c r="B263" s="18"/>
      <c r="C263" s="19"/>
      <c r="D263" s="33"/>
    </row>
    <row r="264" spans="1:4" s="9" customFormat="1" ht="12.75">
      <c r="A264" s="18"/>
      <c r="B264" s="18"/>
      <c r="C264" s="19"/>
      <c r="D264" s="33"/>
    </row>
    <row r="265" spans="1:4" s="9" customFormat="1" ht="12.75">
      <c r="A265" s="18"/>
      <c r="B265" s="18"/>
      <c r="C265" s="19"/>
      <c r="D265" s="33"/>
    </row>
    <row r="266" spans="1:4" s="9" customFormat="1" ht="12.75">
      <c r="A266" s="18"/>
      <c r="B266" s="18"/>
      <c r="C266" s="19"/>
      <c r="D266" s="33"/>
    </row>
    <row r="267" spans="1:4" s="9" customFormat="1" ht="12.75">
      <c r="A267" s="18"/>
      <c r="B267" s="18"/>
      <c r="C267" s="19"/>
      <c r="D267" s="33"/>
    </row>
    <row r="268" spans="1:4" s="9" customFormat="1" ht="12.75">
      <c r="A268" s="18"/>
      <c r="B268" s="18"/>
      <c r="C268" s="19"/>
      <c r="D268" s="33"/>
    </row>
    <row r="269" spans="1:4" s="9" customFormat="1" ht="12.75">
      <c r="A269" s="18"/>
      <c r="B269" s="18"/>
      <c r="C269" s="19"/>
      <c r="D269" s="33"/>
    </row>
    <row r="270" spans="1:4" s="9" customFormat="1" ht="12.75">
      <c r="A270" s="18"/>
      <c r="B270" s="18"/>
      <c r="C270" s="19"/>
      <c r="D270" s="33"/>
    </row>
    <row r="271" spans="1:4" s="9" customFormat="1" ht="12.75">
      <c r="A271" s="18"/>
      <c r="B271" s="18"/>
      <c r="C271" s="19"/>
      <c r="D271" s="33"/>
    </row>
    <row r="272" spans="1:4" s="9" customFormat="1" ht="12.75">
      <c r="A272" s="18"/>
      <c r="B272" s="18"/>
      <c r="C272" s="19"/>
      <c r="D272" s="33"/>
    </row>
    <row r="273" spans="1:4" s="9" customFormat="1" ht="12.75">
      <c r="A273" s="18"/>
      <c r="B273" s="18"/>
      <c r="C273" s="19"/>
      <c r="D273" s="33"/>
    </row>
    <row r="274" spans="1:4" s="9" customFormat="1" ht="12.75">
      <c r="A274" s="18"/>
      <c r="B274" s="18"/>
      <c r="C274" s="19"/>
      <c r="D274" s="33"/>
    </row>
    <row r="275" spans="1:4" ht="12.75">
      <c r="A275" s="18"/>
      <c r="C275" s="19"/>
      <c r="D275" s="33"/>
    </row>
    <row r="276" spans="1:4" ht="12.75">
      <c r="A276" s="18"/>
      <c r="C276" s="19"/>
      <c r="D276" s="33"/>
    </row>
    <row r="277" spans="1:4" ht="18" customHeight="1">
      <c r="A277" s="18"/>
      <c r="C277" s="19"/>
      <c r="D277" s="33"/>
    </row>
    <row r="278" spans="1:4" ht="20.25" customHeight="1">
      <c r="A278" s="18"/>
      <c r="C278" s="19"/>
      <c r="D278" s="33"/>
    </row>
    <row r="279" spans="1:4" ht="12.75">
      <c r="A279" s="18"/>
      <c r="C279" s="19"/>
      <c r="D279" s="33"/>
    </row>
    <row r="280" spans="1:4" ht="12.75">
      <c r="A280" s="18"/>
      <c r="C280" s="19"/>
      <c r="D280" s="33"/>
    </row>
    <row r="281" spans="1:4" ht="12.75">
      <c r="A281" s="18"/>
      <c r="C281" s="19"/>
      <c r="D281" s="33"/>
    </row>
    <row r="282" spans="1:4" ht="12.75">
      <c r="A282" s="18"/>
      <c r="C282" s="19"/>
      <c r="D282" s="33"/>
    </row>
    <row r="283" spans="1:4" ht="12.75">
      <c r="A283" s="18"/>
      <c r="C283" s="19"/>
      <c r="D283" s="33"/>
    </row>
    <row r="284" spans="1:4" ht="12.75">
      <c r="A284" s="18"/>
      <c r="C284" s="19"/>
      <c r="D284" s="33"/>
    </row>
    <row r="285" spans="1:4" ht="12.75">
      <c r="A285" s="18"/>
      <c r="C285" s="19"/>
      <c r="D285" s="33"/>
    </row>
    <row r="286" spans="1:4" ht="12.75">
      <c r="A286" s="18"/>
      <c r="C286" s="19"/>
      <c r="D286" s="33"/>
    </row>
    <row r="287" spans="1:4" ht="12.75">
      <c r="A287" s="18"/>
      <c r="C287" s="19"/>
      <c r="D287" s="33"/>
    </row>
    <row r="288" spans="1:4" ht="12.75">
      <c r="A288" s="18"/>
      <c r="C288" s="19"/>
      <c r="D288" s="33"/>
    </row>
    <row r="289" spans="1:4" ht="12.75">
      <c r="A289" s="18"/>
      <c r="C289" s="19"/>
      <c r="D289" s="33"/>
    </row>
    <row r="290" spans="1:4" ht="12.75">
      <c r="A290" s="18"/>
      <c r="C290" s="19"/>
      <c r="D290" s="33"/>
    </row>
    <row r="291" spans="1:4" ht="12.75">
      <c r="A291" s="18"/>
      <c r="C291" s="19"/>
      <c r="D291" s="33"/>
    </row>
    <row r="292" spans="1:4" ht="12.75">
      <c r="A292" s="18"/>
      <c r="C292" s="19"/>
      <c r="D292" s="33"/>
    </row>
    <row r="293" spans="1:4" ht="12.75">
      <c r="A293" s="18"/>
      <c r="C293" s="19"/>
      <c r="D293" s="33"/>
    </row>
    <row r="294" spans="1:4" ht="12.75">
      <c r="A294" s="18"/>
      <c r="C294" s="19"/>
      <c r="D294" s="33"/>
    </row>
    <row r="295" spans="1:4" ht="12.75">
      <c r="A295" s="18"/>
      <c r="C295" s="19"/>
      <c r="D295" s="33"/>
    </row>
    <row r="296" spans="1:4" ht="12.75">
      <c r="A296" s="18"/>
      <c r="C296" s="19"/>
      <c r="D296" s="33"/>
    </row>
    <row r="297" spans="1:4" ht="12.75">
      <c r="A297" s="18"/>
      <c r="C297" s="19"/>
      <c r="D297" s="33"/>
    </row>
    <row r="298" spans="1:4" ht="12.75">
      <c r="A298" s="18"/>
      <c r="C298" s="19"/>
      <c r="D298" s="33"/>
    </row>
    <row r="299" spans="1:4" ht="12.75">
      <c r="A299" s="18"/>
      <c r="C299" s="19"/>
      <c r="D299" s="33"/>
    </row>
    <row r="300" spans="1:4" ht="12.75">
      <c r="A300" s="18"/>
      <c r="C300" s="19"/>
      <c r="D300" s="33"/>
    </row>
    <row r="301" spans="1:4" ht="12.75">
      <c r="A301" s="18"/>
      <c r="C301" s="19"/>
      <c r="D301" s="33"/>
    </row>
    <row r="302" spans="1:4" ht="12.75">
      <c r="A302" s="18"/>
      <c r="C302" s="19"/>
      <c r="D302" s="33"/>
    </row>
    <row r="303" spans="1:4" ht="12.75">
      <c r="A303" s="18"/>
      <c r="C303" s="19"/>
      <c r="D303" s="33"/>
    </row>
    <row r="304" spans="1:4" ht="12.75">
      <c r="A304" s="18"/>
      <c r="C304" s="19"/>
      <c r="D304" s="33"/>
    </row>
    <row r="305" spans="1:4" ht="12.75">
      <c r="A305" s="18"/>
      <c r="C305" s="19"/>
      <c r="D305" s="33"/>
    </row>
    <row r="306" spans="1:4" ht="12.75">
      <c r="A306" s="18"/>
      <c r="C306" s="19"/>
      <c r="D306" s="33"/>
    </row>
    <row r="307" spans="1:4" ht="12.75">
      <c r="A307" s="18"/>
      <c r="C307" s="19"/>
      <c r="D307" s="33"/>
    </row>
    <row r="308" spans="1:4" ht="12.75">
      <c r="A308" s="18"/>
      <c r="C308" s="19"/>
      <c r="D308" s="33"/>
    </row>
    <row r="309" spans="1:4" ht="12.75">
      <c r="A309" s="18"/>
      <c r="C309" s="19"/>
      <c r="D309" s="33"/>
    </row>
    <row r="310" spans="1:4" ht="12.75">
      <c r="A310" s="18"/>
      <c r="C310" s="19"/>
      <c r="D310" s="33"/>
    </row>
    <row r="311" spans="1:4" ht="12.75">
      <c r="A311" s="18"/>
      <c r="C311" s="19"/>
      <c r="D311" s="33"/>
    </row>
    <row r="312" spans="1:4" ht="12.75">
      <c r="A312" s="18"/>
      <c r="C312" s="19"/>
      <c r="D312" s="33"/>
    </row>
    <row r="313" spans="1:4" ht="12.75">
      <c r="A313" s="18"/>
      <c r="C313" s="19"/>
      <c r="D313" s="33"/>
    </row>
    <row r="314" spans="1:4" ht="12.75">
      <c r="A314" s="18"/>
      <c r="C314" s="19"/>
      <c r="D314" s="33"/>
    </row>
    <row r="315" spans="1:4" ht="12.75">
      <c r="A315" s="18"/>
      <c r="C315" s="19"/>
      <c r="D315" s="33"/>
    </row>
    <row r="316" spans="1:4" ht="12.75">
      <c r="A316" s="18"/>
      <c r="C316" s="19"/>
      <c r="D316" s="33"/>
    </row>
    <row r="317" spans="1:4" ht="12.75">
      <c r="A317" s="18"/>
      <c r="C317" s="19"/>
      <c r="D317" s="33"/>
    </row>
    <row r="318" spans="1:4" ht="12.75">
      <c r="A318" s="18"/>
      <c r="C318" s="19"/>
      <c r="D318" s="33"/>
    </row>
    <row r="319" spans="1:4" ht="12.75">
      <c r="A319" s="18"/>
      <c r="C319" s="19"/>
      <c r="D319" s="33"/>
    </row>
    <row r="320" spans="1:4" ht="12.75">
      <c r="A320" s="18"/>
      <c r="C320" s="19"/>
      <c r="D320" s="33"/>
    </row>
    <row r="321" spans="1:4" ht="12.75">
      <c r="A321" s="18"/>
      <c r="C321" s="19"/>
      <c r="D321" s="33"/>
    </row>
    <row r="322" spans="1:4" ht="12.75">
      <c r="A322" s="18"/>
      <c r="C322" s="19"/>
      <c r="D322" s="33"/>
    </row>
    <row r="323" spans="1:4" ht="12.75">
      <c r="A323" s="18"/>
      <c r="C323" s="19"/>
      <c r="D323" s="33"/>
    </row>
    <row r="324" spans="1:4" ht="12.75">
      <c r="A324" s="18"/>
      <c r="C324" s="19"/>
      <c r="D324" s="33"/>
    </row>
    <row r="325" spans="1:4" ht="12.75">
      <c r="A325" s="18"/>
      <c r="C325" s="19"/>
      <c r="D325" s="33"/>
    </row>
    <row r="326" spans="1:4" ht="12.75">
      <c r="A326" s="18"/>
      <c r="C326" s="19"/>
      <c r="D326" s="33"/>
    </row>
    <row r="327" spans="1:4" ht="12.75">
      <c r="A327" s="18"/>
      <c r="C327" s="19"/>
      <c r="D327" s="33"/>
    </row>
    <row r="328" spans="1:4" ht="12.75">
      <c r="A328" s="18"/>
      <c r="C328" s="19"/>
      <c r="D328" s="33"/>
    </row>
    <row r="329" spans="1:4" ht="12.75">
      <c r="A329" s="18"/>
      <c r="C329" s="19"/>
      <c r="D329" s="33"/>
    </row>
    <row r="330" spans="1:4" ht="12.75">
      <c r="A330" s="18"/>
      <c r="C330" s="19"/>
      <c r="D330" s="33"/>
    </row>
    <row r="331" spans="1:4" ht="12.75">
      <c r="A331" s="18"/>
      <c r="C331" s="19"/>
      <c r="D331" s="33"/>
    </row>
    <row r="332" spans="1:4" ht="12.75">
      <c r="A332" s="18"/>
      <c r="C332" s="19"/>
      <c r="D332" s="33"/>
    </row>
    <row r="333" spans="1:4" ht="12.75">
      <c r="A333" s="18"/>
      <c r="C333" s="19"/>
      <c r="D333" s="33"/>
    </row>
    <row r="334" spans="1:4" ht="12.75">
      <c r="A334" s="18"/>
      <c r="C334" s="19"/>
      <c r="D334" s="33"/>
    </row>
    <row r="335" spans="1:4" ht="12.75">
      <c r="A335" s="18"/>
      <c r="C335" s="19"/>
      <c r="D335" s="33"/>
    </row>
    <row r="336" spans="1:4" ht="12.75">
      <c r="A336" s="18"/>
      <c r="C336" s="19"/>
      <c r="D336" s="33"/>
    </row>
    <row r="337" spans="1:4" ht="12.75">
      <c r="A337" s="18"/>
      <c r="C337" s="19"/>
      <c r="D337" s="33"/>
    </row>
    <row r="338" spans="1:4" ht="12.75">
      <c r="A338" s="18"/>
      <c r="C338" s="19"/>
      <c r="D338" s="33"/>
    </row>
    <row r="339" spans="1:4" ht="12.75">
      <c r="A339" s="18"/>
      <c r="C339" s="19"/>
      <c r="D339" s="33"/>
    </row>
    <row r="340" spans="1:4" ht="12.75">
      <c r="A340" s="18"/>
      <c r="C340" s="19"/>
      <c r="D340" s="33"/>
    </row>
    <row r="341" spans="1:4" ht="12.75">
      <c r="A341" s="18"/>
      <c r="C341" s="19"/>
      <c r="D341" s="33"/>
    </row>
    <row r="342" spans="1:4" ht="12.75">
      <c r="A342" s="18"/>
      <c r="C342" s="19"/>
      <c r="D342" s="33"/>
    </row>
    <row r="343" spans="1:4" ht="12.75">
      <c r="A343" s="18"/>
      <c r="C343" s="19"/>
      <c r="D343" s="33"/>
    </row>
    <row r="344" spans="1:4" ht="12.75">
      <c r="A344" s="18"/>
      <c r="C344" s="19"/>
      <c r="D344" s="33"/>
    </row>
    <row r="345" spans="1:4" ht="12.75">
      <c r="A345" s="18"/>
      <c r="C345" s="19"/>
      <c r="D345" s="33"/>
    </row>
    <row r="346" spans="1:4" ht="12.75">
      <c r="A346" s="18"/>
      <c r="C346" s="19"/>
      <c r="D346" s="33"/>
    </row>
    <row r="347" spans="1:4" ht="12.75">
      <c r="A347" s="18"/>
      <c r="C347" s="19"/>
      <c r="D347" s="33"/>
    </row>
    <row r="348" spans="1:4" ht="12.75">
      <c r="A348" s="18"/>
      <c r="C348" s="19"/>
      <c r="D348" s="33"/>
    </row>
    <row r="349" spans="1:4" ht="12.75">
      <c r="A349" s="18"/>
      <c r="C349" s="19"/>
      <c r="D349" s="33"/>
    </row>
    <row r="350" spans="1:4" ht="12.75">
      <c r="A350" s="18"/>
      <c r="C350" s="19"/>
      <c r="D350" s="33"/>
    </row>
    <row r="351" spans="1:4" ht="12.75">
      <c r="A351" s="18"/>
      <c r="C351" s="19"/>
      <c r="D351" s="33"/>
    </row>
    <row r="352" spans="1:4" ht="12.75">
      <c r="A352" s="18"/>
      <c r="C352" s="19"/>
      <c r="D352" s="33"/>
    </row>
    <row r="353" spans="1:4" ht="12.75">
      <c r="A353" s="18"/>
      <c r="C353" s="19"/>
      <c r="D353" s="33"/>
    </row>
    <row r="354" spans="1:4" ht="12.75">
      <c r="A354" s="18"/>
      <c r="C354" s="19"/>
      <c r="D354" s="33"/>
    </row>
    <row r="355" spans="1:4" ht="12.75">
      <c r="A355" s="18"/>
      <c r="C355" s="19"/>
      <c r="D355" s="33"/>
    </row>
    <row r="356" spans="1:4" ht="12.75">
      <c r="A356" s="18"/>
      <c r="C356" s="19"/>
      <c r="D356" s="33"/>
    </row>
    <row r="357" spans="1:4" ht="12.75">
      <c r="A357" s="18"/>
      <c r="C357" s="19"/>
      <c r="D357" s="33"/>
    </row>
    <row r="358" spans="1:4" ht="12.75">
      <c r="A358" s="18"/>
      <c r="C358" s="19"/>
      <c r="D358" s="33"/>
    </row>
    <row r="359" spans="1:4" ht="12.75">
      <c r="A359" s="18"/>
      <c r="C359" s="19"/>
      <c r="D359" s="33"/>
    </row>
    <row r="360" spans="1:4" ht="12.75">
      <c r="A360" s="18"/>
      <c r="C360" s="19"/>
      <c r="D360" s="33"/>
    </row>
    <row r="361" spans="1:4" ht="12.75">
      <c r="A361" s="18"/>
      <c r="C361" s="19"/>
      <c r="D361" s="33"/>
    </row>
    <row r="362" spans="1:4" ht="12.75">
      <c r="A362" s="18"/>
      <c r="C362" s="19"/>
      <c r="D362" s="33"/>
    </row>
    <row r="363" spans="1:4" ht="12.75">
      <c r="A363" s="18"/>
      <c r="C363" s="19"/>
      <c r="D363" s="33"/>
    </row>
    <row r="364" spans="1:4" ht="12.75">
      <c r="A364" s="18"/>
      <c r="C364" s="19"/>
      <c r="D364" s="33"/>
    </row>
    <row r="365" spans="1:4" ht="12.75">
      <c r="A365" s="18"/>
      <c r="C365" s="19"/>
      <c r="D365" s="33"/>
    </row>
    <row r="366" spans="1:4" ht="12.75">
      <c r="A366" s="18"/>
      <c r="C366" s="19"/>
      <c r="D366" s="33"/>
    </row>
    <row r="367" spans="1:4" ht="12.75">
      <c r="A367" s="18"/>
      <c r="C367" s="19"/>
      <c r="D367" s="33"/>
    </row>
    <row r="368" spans="1:4" ht="12.75">
      <c r="A368" s="18"/>
      <c r="C368" s="19"/>
      <c r="D368" s="33"/>
    </row>
    <row r="369" spans="1:4" ht="12.75">
      <c r="A369" s="18"/>
      <c r="C369" s="19"/>
      <c r="D369" s="33"/>
    </row>
    <row r="370" spans="1:4" ht="12.75">
      <c r="A370" s="18"/>
      <c r="C370" s="19"/>
      <c r="D370" s="33"/>
    </row>
    <row r="371" spans="1:4" ht="12.75">
      <c r="A371" s="18"/>
      <c r="C371" s="19"/>
      <c r="D371" s="33"/>
    </row>
    <row r="372" spans="1:4" ht="12.75">
      <c r="A372" s="18"/>
      <c r="C372" s="19"/>
      <c r="D372" s="33"/>
    </row>
    <row r="373" spans="1:4" ht="12.75">
      <c r="A373" s="18"/>
      <c r="C373" s="19"/>
      <c r="D373" s="33"/>
    </row>
    <row r="374" spans="1:4" ht="12.75">
      <c r="A374" s="18"/>
      <c r="C374" s="19"/>
      <c r="D374" s="33"/>
    </row>
    <row r="375" spans="1:4" ht="12.75">
      <c r="A375" s="18"/>
      <c r="C375" s="19"/>
      <c r="D375" s="33"/>
    </row>
    <row r="376" spans="1:4" ht="12.75">
      <c r="A376" s="18"/>
      <c r="C376" s="19"/>
      <c r="D376" s="33"/>
    </row>
    <row r="377" spans="1:4" ht="12.75">
      <c r="A377" s="18"/>
      <c r="C377" s="19"/>
      <c r="D377" s="33"/>
    </row>
    <row r="378" spans="1:4" ht="12.75">
      <c r="A378" s="18"/>
      <c r="C378" s="19"/>
      <c r="D378" s="33"/>
    </row>
    <row r="379" spans="1:4" ht="12.75">
      <c r="A379" s="18"/>
      <c r="C379" s="19"/>
      <c r="D379" s="33"/>
    </row>
    <row r="380" spans="1:4" ht="12.75">
      <c r="A380" s="18"/>
      <c r="C380" s="19"/>
      <c r="D380" s="33"/>
    </row>
    <row r="381" spans="1:4" ht="12.75">
      <c r="A381" s="18"/>
      <c r="C381" s="19"/>
      <c r="D381" s="33"/>
    </row>
    <row r="382" spans="1:4" ht="12.75">
      <c r="A382" s="18"/>
      <c r="C382" s="19"/>
      <c r="D382" s="33"/>
    </row>
    <row r="383" spans="1:4" ht="12.75">
      <c r="A383" s="18"/>
      <c r="C383" s="19"/>
      <c r="D383" s="33"/>
    </row>
    <row r="384" spans="1:4" ht="12.75">
      <c r="A384" s="18"/>
      <c r="C384" s="19"/>
      <c r="D384" s="33"/>
    </row>
    <row r="385" spans="1:4" ht="12.75">
      <c r="A385" s="18"/>
      <c r="C385" s="19"/>
      <c r="D385" s="33"/>
    </row>
    <row r="386" spans="1:4" ht="12.75">
      <c r="A386" s="18"/>
      <c r="C386" s="19"/>
      <c r="D386" s="33"/>
    </row>
    <row r="387" spans="1:4" ht="12.75">
      <c r="A387" s="18"/>
      <c r="C387" s="19"/>
      <c r="D387" s="33"/>
    </row>
    <row r="388" spans="1:4" ht="12.75">
      <c r="A388" s="18"/>
      <c r="C388" s="19"/>
      <c r="D388" s="33"/>
    </row>
    <row r="389" spans="1:4" ht="12.75">
      <c r="A389" s="18"/>
      <c r="C389" s="19"/>
      <c r="D389" s="33"/>
    </row>
    <row r="390" spans="1:4" ht="12.75">
      <c r="A390" s="18"/>
      <c r="C390" s="19"/>
      <c r="D390" s="33"/>
    </row>
    <row r="391" spans="1:4" ht="12.75">
      <c r="A391" s="18"/>
      <c r="C391" s="19"/>
      <c r="D391" s="33"/>
    </row>
    <row r="392" spans="1:4" ht="12.75">
      <c r="A392" s="18"/>
      <c r="C392" s="19"/>
      <c r="D392" s="33"/>
    </row>
    <row r="393" spans="1:4" ht="12.75">
      <c r="A393" s="18"/>
      <c r="C393" s="19"/>
      <c r="D393" s="33"/>
    </row>
    <row r="394" spans="1:4" ht="12.75">
      <c r="A394" s="18"/>
      <c r="C394" s="19"/>
      <c r="D394" s="33"/>
    </row>
    <row r="395" spans="1:4" ht="12.75">
      <c r="A395" s="18"/>
      <c r="C395" s="19"/>
      <c r="D395" s="33"/>
    </row>
    <row r="396" spans="1:4" ht="12.75">
      <c r="A396" s="18"/>
      <c r="C396" s="19"/>
      <c r="D396" s="33"/>
    </row>
    <row r="397" spans="1:4" ht="12.75">
      <c r="A397" s="18"/>
      <c r="C397" s="19"/>
      <c r="D397" s="33"/>
    </row>
    <row r="398" spans="1:4" ht="12.75">
      <c r="A398" s="18"/>
      <c r="C398" s="19"/>
      <c r="D398" s="33"/>
    </row>
    <row r="399" spans="1:4" ht="12.75">
      <c r="A399" s="18"/>
      <c r="C399" s="19"/>
      <c r="D399" s="33"/>
    </row>
    <row r="400" spans="1:4" ht="12.75">
      <c r="A400" s="18"/>
      <c r="C400" s="19"/>
      <c r="D400" s="33"/>
    </row>
    <row r="401" spans="1:4" ht="12.75">
      <c r="A401" s="18"/>
      <c r="C401" s="19"/>
      <c r="D401" s="33"/>
    </row>
    <row r="402" spans="1:4" ht="12.75">
      <c r="A402" s="18"/>
      <c r="C402" s="19"/>
      <c r="D402" s="33"/>
    </row>
    <row r="403" spans="1:4" ht="12.75">
      <c r="A403" s="18"/>
      <c r="C403" s="19"/>
      <c r="D403" s="33"/>
    </row>
    <row r="404" spans="1:4" ht="12.75">
      <c r="A404" s="18"/>
      <c r="C404" s="19"/>
      <c r="D404" s="33"/>
    </row>
    <row r="405" spans="1:4" ht="12.75">
      <c r="A405" s="18"/>
      <c r="C405" s="19"/>
      <c r="D405" s="33"/>
    </row>
    <row r="406" spans="1:4" ht="12.75">
      <c r="A406" s="18"/>
      <c r="C406" s="19"/>
      <c r="D406" s="33"/>
    </row>
    <row r="407" spans="1:4" ht="12.75">
      <c r="A407" s="18"/>
      <c r="C407" s="19"/>
      <c r="D407" s="33"/>
    </row>
    <row r="408" spans="1:4" ht="12.75">
      <c r="A408" s="18"/>
      <c r="C408" s="19"/>
      <c r="D408" s="33"/>
    </row>
    <row r="409" spans="1:4" ht="12.75">
      <c r="A409" s="18"/>
      <c r="C409" s="19"/>
      <c r="D409" s="33"/>
    </row>
    <row r="410" spans="1:4" ht="12.75">
      <c r="A410" s="18"/>
      <c r="C410" s="19"/>
      <c r="D410" s="33"/>
    </row>
    <row r="411" spans="1:4" ht="12.75">
      <c r="A411" s="18"/>
      <c r="C411" s="19"/>
      <c r="D411" s="33"/>
    </row>
    <row r="412" spans="1:4" ht="12.75">
      <c r="A412" s="18"/>
      <c r="C412" s="19"/>
      <c r="D412" s="33"/>
    </row>
    <row r="413" spans="1:4" ht="12.75">
      <c r="A413" s="18"/>
      <c r="C413" s="19"/>
      <c r="D413" s="33"/>
    </row>
    <row r="414" spans="1:4" ht="12.75">
      <c r="A414" s="18"/>
      <c r="C414" s="19"/>
      <c r="D414" s="33"/>
    </row>
    <row r="415" spans="1:4" ht="12.75">
      <c r="A415" s="18"/>
      <c r="C415" s="19"/>
      <c r="D415" s="33"/>
    </row>
    <row r="416" spans="1:4" ht="12.75">
      <c r="A416" s="18"/>
      <c r="C416" s="19"/>
      <c r="D416" s="33"/>
    </row>
    <row r="417" spans="1:4" ht="12.75">
      <c r="A417" s="18"/>
      <c r="C417" s="19"/>
      <c r="D417" s="33"/>
    </row>
    <row r="418" spans="1:4" ht="12.75">
      <c r="A418" s="18"/>
      <c r="C418" s="19"/>
      <c r="D418" s="33"/>
    </row>
    <row r="419" spans="1:4" ht="12.75">
      <c r="A419" s="18"/>
      <c r="C419" s="19"/>
      <c r="D419" s="33"/>
    </row>
    <row r="420" spans="1:4" ht="12.75">
      <c r="A420" s="18"/>
      <c r="C420" s="19"/>
      <c r="D420" s="33"/>
    </row>
    <row r="421" spans="1:4" ht="12.75">
      <c r="A421" s="18"/>
      <c r="C421" s="19"/>
      <c r="D421" s="33"/>
    </row>
    <row r="422" spans="1:4" ht="12.75">
      <c r="A422" s="18"/>
      <c r="C422" s="19"/>
      <c r="D422" s="33"/>
    </row>
    <row r="423" spans="1:4" ht="12.75">
      <c r="A423" s="18"/>
      <c r="C423" s="19"/>
      <c r="D423" s="33"/>
    </row>
    <row r="424" spans="1:4" ht="12.75">
      <c r="A424" s="18"/>
      <c r="C424" s="19"/>
      <c r="D424" s="33"/>
    </row>
    <row r="425" spans="1:4" ht="12.75">
      <c r="A425" s="18"/>
      <c r="C425" s="19"/>
      <c r="D425" s="33"/>
    </row>
    <row r="426" spans="1:4" ht="12.75">
      <c r="A426" s="18"/>
      <c r="C426" s="19"/>
      <c r="D426" s="33"/>
    </row>
    <row r="427" spans="1:4" ht="12.75">
      <c r="A427" s="18"/>
      <c r="C427" s="19"/>
      <c r="D427" s="33"/>
    </row>
    <row r="428" spans="1:4" ht="12.75">
      <c r="A428" s="18"/>
      <c r="C428" s="19"/>
      <c r="D428" s="33"/>
    </row>
    <row r="429" spans="1:4" ht="12.75">
      <c r="A429" s="18"/>
      <c r="C429" s="19"/>
      <c r="D429" s="33"/>
    </row>
    <row r="430" spans="1:4" ht="12.75">
      <c r="A430" s="18"/>
      <c r="C430" s="19"/>
      <c r="D430" s="33"/>
    </row>
    <row r="431" spans="1:4" ht="12.75">
      <c r="A431" s="18"/>
      <c r="C431" s="19"/>
      <c r="D431" s="33"/>
    </row>
    <row r="432" spans="1:4" ht="12.75">
      <c r="A432" s="18"/>
      <c r="C432" s="19"/>
      <c r="D432" s="33"/>
    </row>
    <row r="433" spans="1:4" ht="12.75">
      <c r="A433" s="18"/>
      <c r="C433" s="19"/>
      <c r="D433" s="33"/>
    </row>
    <row r="434" spans="1:4" ht="12.75">
      <c r="A434" s="18"/>
      <c r="C434" s="19"/>
      <c r="D434" s="33"/>
    </row>
    <row r="435" spans="1:4" ht="12.75">
      <c r="A435" s="18"/>
      <c r="C435" s="19"/>
      <c r="D435" s="33"/>
    </row>
    <row r="436" spans="1:4" ht="12.75">
      <c r="A436" s="18"/>
      <c r="C436" s="19"/>
      <c r="D436" s="33"/>
    </row>
    <row r="437" spans="1:4" ht="12.75">
      <c r="A437" s="18"/>
      <c r="C437" s="19"/>
      <c r="D437" s="33"/>
    </row>
    <row r="438" spans="1:4" ht="12.75">
      <c r="A438" s="18"/>
      <c r="C438" s="19"/>
      <c r="D438" s="33"/>
    </row>
    <row r="439" spans="1:4" ht="12.75">
      <c r="A439" s="18"/>
      <c r="C439" s="19"/>
      <c r="D439" s="33"/>
    </row>
    <row r="440" spans="1:4" ht="12.75">
      <c r="A440" s="18"/>
      <c r="C440" s="19"/>
      <c r="D440" s="33"/>
    </row>
    <row r="441" spans="1:4" ht="12.75">
      <c r="A441" s="18"/>
      <c r="C441" s="19"/>
      <c r="D441" s="33"/>
    </row>
    <row r="442" spans="1:4" ht="12.75">
      <c r="A442" s="18"/>
      <c r="C442" s="19"/>
      <c r="D442" s="33"/>
    </row>
    <row r="443" spans="1:4" ht="12.75">
      <c r="A443" s="18"/>
      <c r="C443" s="19"/>
      <c r="D443" s="33"/>
    </row>
    <row r="444" spans="1:4" ht="12.75">
      <c r="A444" s="18"/>
      <c r="C444" s="19"/>
      <c r="D444" s="33"/>
    </row>
    <row r="445" spans="1:4" ht="12.75">
      <c r="A445" s="18"/>
      <c r="C445" s="19"/>
      <c r="D445" s="33"/>
    </row>
    <row r="446" spans="1:4" ht="12.75">
      <c r="A446" s="18"/>
      <c r="C446" s="19"/>
      <c r="D446" s="33"/>
    </row>
    <row r="447" spans="1:4" ht="12.75">
      <c r="A447" s="18"/>
      <c r="C447" s="19"/>
      <c r="D447" s="33"/>
    </row>
    <row r="448" spans="1:4" ht="12.75">
      <c r="A448" s="18"/>
      <c r="C448" s="19"/>
      <c r="D448" s="33"/>
    </row>
    <row r="449" spans="1:4" ht="12.75">
      <c r="A449" s="18"/>
      <c r="C449" s="19"/>
      <c r="D449" s="33"/>
    </row>
    <row r="450" spans="1:4" ht="12.75">
      <c r="A450" s="18"/>
      <c r="C450" s="19"/>
      <c r="D450" s="33"/>
    </row>
    <row r="451" spans="1:4" ht="12.75">
      <c r="A451" s="18"/>
      <c r="C451" s="19"/>
      <c r="D451" s="33"/>
    </row>
    <row r="452" spans="1:4" ht="12.75">
      <c r="A452" s="18"/>
      <c r="C452" s="19"/>
      <c r="D452" s="33"/>
    </row>
    <row r="453" spans="1:4" ht="12.75">
      <c r="A453" s="18"/>
      <c r="C453" s="19"/>
      <c r="D453" s="33"/>
    </row>
    <row r="454" spans="1:4" ht="12.75">
      <c r="A454" s="18"/>
      <c r="C454" s="19"/>
      <c r="D454" s="33"/>
    </row>
    <row r="455" spans="1:4" ht="12.75">
      <c r="A455" s="18"/>
      <c r="C455" s="19"/>
      <c r="D455" s="33"/>
    </row>
    <row r="456" spans="1:4" ht="12.75">
      <c r="A456" s="18"/>
      <c r="C456" s="19"/>
      <c r="D456" s="33"/>
    </row>
    <row r="457" spans="1:4" ht="12.75">
      <c r="A457" s="18"/>
      <c r="C457" s="19"/>
      <c r="D457" s="33"/>
    </row>
    <row r="458" spans="1:4" ht="12.75">
      <c r="A458" s="18"/>
      <c r="C458" s="19"/>
      <c r="D458" s="33"/>
    </row>
    <row r="459" spans="1:4" ht="12.75">
      <c r="A459" s="18"/>
      <c r="C459" s="19"/>
      <c r="D459" s="33"/>
    </row>
    <row r="460" spans="1:4" ht="12.75">
      <c r="A460" s="18"/>
      <c r="C460" s="19"/>
      <c r="D460" s="33"/>
    </row>
    <row r="461" spans="1:4" ht="12.75">
      <c r="A461" s="18"/>
      <c r="C461" s="19"/>
      <c r="D461" s="33"/>
    </row>
    <row r="462" spans="1:4" ht="12.75">
      <c r="A462" s="18"/>
      <c r="C462" s="19"/>
      <c r="D462" s="33"/>
    </row>
    <row r="463" spans="1:4" ht="12.75">
      <c r="A463" s="18"/>
      <c r="C463" s="19"/>
      <c r="D463" s="33"/>
    </row>
    <row r="464" spans="1:4" ht="12.75">
      <c r="A464" s="18"/>
      <c r="C464" s="19"/>
      <c r="D464" s="33"/>
    </row>
    <row r="465" spans="1:4" ht="12.75">
      <c r="A465" s="18"/>
      <c r="C465" s="19"/>
      <c r="D465" s="33"/>
    </row>
    <row r="466" spans="1:4" ht="12.75">
      <c r="A466" s="18"/>
      <c r="C466" s="19"/>
      <c r="D466" s="33"/>
    </row>
    <row r="467" spans="1:4" ht="12.75">
      <c r="A467" s="18"/>
      <c r="C467" s="19"/>
      <c r="D467" s="33"/>
    </row>
    <row r="468" spans="1:4" ht="12.75">
      <c r="A468" s="18"/>
      <c r="C468" s="19"/>
      <c r="D468" s="33"/>
    </row>
    <row r="469" spans="1:4" ht="12.75">
      <c r="A469" s="18"/>
      <c r="C469" s="19"/>
      <c r="D469" s="33"/>
    </row>
    <row r="470" spans="1:4" ht="12.75">
      <c r="A470" s="18"/>
      <c r="C470" s="19"/>
      <c r="D470" s="33"/>
    </row>
    <row r="471" spans="1:4" ht="12.75">
      <c r="A471" s="18"/>
      <c r="C471" s="19"/>
      <c r="D471" s="33"/>
    </row>
    <row r="472" spans="1:4" ht="12.75">
      <c r="A472" s="18"/>
      <c r="C472" s="19"/>
      <c r="D472" s="33"/>
    </row>
    <row r="473" spans="1:4" ht="12.75">
      <c r="A473" s="18"/>
      <c r="C473" s="19"/>
      <c r="D473" s="33"/>
    </row>
    <row r="474" spans="1:4" ht="12.75">
      <c r="A474" s="18"/>
      <c r="C474" s="19"/>
      <c r="D474" s="33"/>
    </row>
    <row r="475" spans="1:4" ht="12.75">
      <c r="A475" s="18"/>
      <c r="C475" s="19"/>
      <c r="D475" s="33"/>
    </row>
    <row r="476" spans="1:4" ht="12.75">
      <c r="A476" s="18"/>
      <c r="C476" s="19"/>
      <c r="D476" s="33"/>
    </row>
    <row r="477" spans="1:4" ht="12.75">
      <c r="A477" s="18"/>
      <c r="C477" s="19"/>
      <c r="D477" s="33"/>
    </row>
    <row r="478" spans="1:4" ht="12.75">
      <c r="A478" s="18"/>
      <c r="C478" s="19"/>
      <c r="D478" s="33"/>
    </row>
    <row r="479" spans="1:4" ht="12.75">
      <c r="A479" s="18"/>
      <c r="C479" s="19"/>
      <c r="D479" s="33"/>
    </row>
    <row r="480" spans="1:4" ht="12.75">
      <c r="A480" s="18"/>
      <c r="C480" s="19"/>
      <c r="D480" s="33"/>
    </row>
    <row r="481" spans="1:4" ht="12.75">
      <c r="A481" s="18"/>
      <c r="C481" s="19"/>
      <c r="D481" s="33"/>
    </row>
    <row r="482" spans="1:4" ht="12.75">
      <c r="A482" s="18"/>
      <c r="C482" s="19"/>
      <c r="D482" s="33"/>
    </row>
    <row r="483" spans="1:4" ht="12.75">
      <c r="A483" s="18"/>
      <c r="C483" s="19"/>
      <c r="D483" s="33"/>
    </row>
    <row r="484" spans="1:4" ht="12.75">
      <c r="A484" s="18"/>
      <c r="C484" s="19"/>
      <c r="D484" s="33"/>
    </row>
    <row r="485" spans="1:4" ht="12.75">
      <c r="A485" s="18"/>
      <c r="C485" s="19"/>
      <c r="D485" s="33"/>
    </row>
    <row r="486" spans="1:4" ht="12.75">
      <c r="A486" s="18"/>
      <c r="C486" s="19"/>
      <c r="D486" s="33"/>
    </row>
    <row r="487" spans="1:4" ht="12.75">
      <c r="A487" s="18"/>
      <c r="C487" s="19"/>
      <c r="D487" s="33"/>
    </row>
    <row r="488" spans="1:4" ht="12.75">
      <c r="A488" s="18"/>
      <c r="C488" s="19"/>
      <c r="D488" s="33"/>
    </row>
    <row r="489" spans="1:4" ht="12.75">
      <c r="A489" s="18"/>
      <c r="C489" s="19"/>
      <c r="D489" s="33"/>
    </row>
    <row r="490" spans="1:4" ht="12.75">
      <c r="A490" s="18"/>
      <c r="C490" s="19"/>
      <c r="D490" s="33"/>
    </row>
    <row r="491" spans="1:4" ht="12.75">
      <c r="A491" s="18"/>
      <c r="C491" s="19"/>
      <c r="D491" s="33"/>
    </row>
    <row r="492" spans="1:4" ht="12.75">
      <c r="A492" s="18"/>
      <c r="C492" s="19"/>
      <c r="D492" s="33"/>
    </row>
    <row r="493" spans="1:4" ht="12.75">
      <c r="A493" s="18"/>
      <c r="C493" s="19"/>
      <c r="D493" s="33"/>
    </row>
    <row r="494" spans="1:4" ht="12.75">
      <c r="A494" s="18"/>
      <c r="C494" s="19"/>
      <c r="D494" s="33"/>
    </row>
    <row r="495" spans="1:4" ht="12.75">
      <c r="A495" s="18"/>
      <c r="C495" s="19"/>
      <c r="D495" s="33"/>
    </row>
    <row r="496" spans="1:4" ht="12.75">
      <c r="A496" s="18"/>
      <c r="C496" s="19"/>
      <c r="D496" s="33"/>
    </row>
    <row r="497" spans="1:4" ht="12.75">
      <c r="A497" s="18"/>
      <c r="C497" s="19"/>
      <c r="D497" s="33"/>
    </row>
    <row r="498" spans="1:4" ht="12.75">
      <c r="A498" s="18"/>
      <c r="C498" s="19"/>
      <c r="D498" s="33"/>
    </row>
    <row r="499" spans="1:4" ht="12.75">
      <c r="A499" s="18"/>
      <c r="C499" s="19"/>
      <c r="D499" s="33"/>
    </row>
    <row r="500" spans="1:4" ht="12.75">
      <c r="A500" s="18"/>
      <c r="C500" s="19"/>
      <c r="D500" s="33"/>
    </row>
    <row r="501" spans="1:4" ht="12.75">
      <c r="A501" s="18"/>
      <c r="C501" s="19"/>
      <c r="D501" s="33"/>
    </row>
    <row r="502" spans="1:4" ht="12.75">
      <c r="A502" s="18"/>
      <c r="C502" s="19"/>
      <c r="D502" s="33"/>
    </row>
    <row r="503" spans="1:4" ht="12.75">
      <c r="A503" s="18"/>
      <c r="C503" s="19"/>
      <c r="D503" s="33"/>
    </row>
    <row r="504" spans="1:4" ht="12.75">
      <c r="A504" s="18"/>
      <c r="C504" s="19"/>
      <c r="D504" s="33"/>
    </row>
    <row r="505" spans="1:4" ht="12.75">
      <c r="A505" s="18"/>
      <c r="C505" s="19"/>
      <c r="D505" s="33"/>
    </row>
    <row r="506" spans="1:4" ht="12.75">
      <c r="A506" s="18"/>
      <c r="C506" s="19"/>
      <c r="D506" s="33"/>
    </row>
    <row r="507" spans="1:4" ht="12.75">
      <c r="A507" s="18"/>
      <c r="C507" s="19"/>
      <c r="D507" s="33"/>
    </row>
    <row r="508" spans="1:4" ht="12.75">
      <c r="A508" s="18"/>
      <c r="C508" s="19"/>
      <c r="D508" s="33"/>
    </row>
    <row r="509" spans="1:4" ht="12.75">
      <c r="A509" s="18"/>
      <c r="C509" s="19"/>
      <c r="D509" s="33"/>
    </row>
    <row r="510" spans="1:4" ht="12.75">
      <c r="A510" s="18"/>
      <c r="C510" s="19"/>
      <c r="D510" s="33"/>
    </row>
    <row r="511" spans="1:4" ht="12.75">
      <c r="A511" s="18"/>
      <c r="C511" s="19"/>
      <c r="D511" s="33"/>
    </row>
    <row r="512" spans="1:4" ht="12.75">
      <c r="A512" s="18"/>
      <c r="C512" s="19"/>
      <c r="D512" s="33"/>
    </row>
    <row r="513" spans="1:4" ht="12.75">
      <c r="A513" s="18"/>
      <c r="C513" s="19"/>
      <c r="D513" s="33"/>
    </row>
    <row r="514" spans="1:4" ht="12.75">
      <c r="A514" s="18"/>
      <c r="C514" s="19"/>
      <c r="D514" s="33"/>
    </row>
    <row r="515" spans="1:4" ht="12.75">
      <c r="A515" s="18"/>
      <c r="C515" s="19"/>
      <c r="D515" s="33"/>
    </row>
    <row r="516" spans="1:4" ht="12.75">
      <c r="A516" s="18"/>
      <c r="C516" s="19"/>
      <c r="D516" s="33"/>
    </row>
    <row r="517" spans="1:4" ht="12.75">
      <c r="A517" s="18"/>
      <c r="C517" s="19"/>
      <c r="D517" s="33"/>
    </row>
    <row r="518" spans="1:4" ht="12.75">
      <c r="A518" s="18"/>
      <c r="C518" s="19"/>
      <c r="D518" s="33"/>
    </row>
    <row r="519" spans="1:4" ht="12.75">
      <c r="A519" s="18"/>
      <c r="C519" s="19"/>
      <c r="D519" s="33"/>
    </row>
    <row r="520" spans="1:4" ht="12.75">
      <c r="A520" s="18"/>
      <c r="C520" s="19"/>
      <c r="D520" s="33"/>
    </row>
    <row r="521" spans="1:4" ht="12.75">
      <c r="A521" s="18"/>
      <c r="C521" s="19"/>
      <c r="D521" s="33"/>
    </row>
    <row r="522" spans="1:4" ht="12.75">
      <c r="A522" s="18"/>
      <c r="C522" s="19"/>
      <c r="D522" s="33"/>
    </row>
    <row r="523" spans="1:4" ht="12.75">
      <c r="A523" s="18"/>
      <c r="C523" s="19"/>
      <c r="D523" s="33"/>
    </row>
    <row r="524" spans="1:4" ht="12.75">
      <c r="A524" s="18"/>
      <c r="C524" s="19"/>
      <c r="D524" s="33"/>
    </row>
    <row r="525" spans="1:4" ht="12.75">
      <c r="A525" s="18"/>
      <c r="C525" s="19"/>
      <c r="D525" s="33"/>
    </row>
    <row r="526" spans="1:4" ht="12.75">
      <c r="A526" s="18"/>
      <c r="C526" s="19"/>
      <c r="D526" s="33"/>
    </row>
    <row r="527" spans="1:4" ht="12.75">
      <c r="A527" s="18"/>
      <c r="C527" s="19"/>
      <c r="D527" s="33"/>
    </row>
    <row r="528" spans="1:4" ht="12.75">
      <c r="A528" s="18"/>
      <c r="C528" s="19"/>
      <c r="D528" s="33"/>
    </row>
    <row r="529" spans="1:4" ht="12.75">
      <c r="A529" s="18"/>
      <c r="C529" s="19"/>
      <c r="D529" s="33"/>
    </row>
    <row r="530" spans="1:4" ht="12.75">
      <c r="A530" s="18"/>
      <c r="C530" s="19"/>
      <c r="D530" s="33"/>
    </row>
    <row r="531" spans="1:4" ht="12.75">
      <c r="A531" s="18"/>
      <c r="C531" s="19"/>
      <c r="D531" s="33"/>
    </row>
    <row r="532" spans="1:4" ht="12.75">
      <c r="A532" s="18"/>
      <c r="C532" s="19"/>
      <c r="D532" s="33"/>
    </row>
    <row r="533" spans="1:4" ht="12.75">
      <c r="A533" s="18"/>
      <c r="C533" s="19"/>
      <c r="D533" s="33"/>
    </row>
    <row r="534" spans="1:4" ht="12.75">
      <c r="A534" s="18"/>
      <c r="C534" s="19"/>
      <c r="D534" s="33"/>
    </row>
    <row r="535" spans="1:4" ht="12.75">
      <c r="A535" s="18"/>
      <c r="C535" s="19"/>
      <c r="D535" s="33"/>
    </row>
    <row r="536" spans="1:4" ht="12.75">
      <c r="A536" s="18"/>
      <c r="C536" s="19"/>
      <c r="D536" s="33"/>
    </row>
    <row r="537" spans="1:4" ht="12.75">
      <c r="A537" s="18"/>
      <c r="C537" s="19"/>
      <c r="D537" s="33"/>
    </row>
    <row r="538" spans="1:4" ht="12.75">
      <c r="A538" s="18"/>
      <c r="C538" s="19"/>
      <c r="D538" s="33"/>
    </row>
    <row r="539" spans="1:4" ht="12.75">
      <c r="A539" s="18"/>
      <c r="C539" s="19"/>
      <c r="D539" s="33"/>
    </row>
    <row r="540" spans="1:4" ht="12.75">
      <c r="A540" s="18"/>
      <c r="C540" s="19"/>
      <c r="D540" s="33"/>
    </row>
    <row r="541" spans="1:4" ht="12.75">
      <c r="A541" s="18"/>
      <c r="C541" s="19"/>
      <c r="D541" s="33"/>
    </row>
    <row r="542" spans="1:4" ht="12.75">
      <c r="A542" s="18"/>
      <c r="C542" s="19"/>
      <c r="D542" s="33"/>
    </row>
    <row r="543" spans="1:4" ht="12.75">
      <c r="A543" s="18"/>
      <c r="C543" s="19"/>
      <c r="D543" s="33"/>
    </row>
    <row r="544" spans="1:4" ht="12.75">
      <c r="A544" s="18"/>
      <c r="C544" s="19"/>
      <c r="D544" s="33"/>
    </row>
    <row r="545" spans="1:4" ht="12.75">
      <c r="A545" s="18"/>
      <c r="C545" s="19"/>
      <c r="D545" s="33"/>
    </row>
    <row r="546" spans="1:4" ht="12.75">
      <c r="A546" s="18"/>
      <c r="C546" s="19"/>
      <c r="D546" s="33"/>
    </row>
    <row r="547" spans="1:4" ht="12.75">
      <c r="A547" s="18"/>
      <c r="C547" s="19"/>
      <c r="D547" s="33"/>
    </row>
    <row r="548" spans="1:4" ht="12.75">
      <c r="A548" s="18"/>
      <c r="C548" s="19"/>
      <c r="D548" s="33"/>
    </row>
    <row r="549" spans="1:4" ht="12.75">
      <c r="A549" s="18"/>
      <c r="C549" s="19"/>
      <c r="D549" s="33"/>
    </row>
    <row r="550" spans="1:4" ht="12.75">
      <c r="A550" s="18"/>
      <c r="C550" s="19"/>
      <c r="D550" s="33"/>
    </row>
    <row r="551" spans="1:4" ht="12.75">
      <c r="A551" s="18"/>
      <c r="C551" s="19"/>
      <c r="D551" s="33"/>
    </row>
    <row r="552" spans="1:4" ht="12.75">
      <c r="A552" s="18"/>
      <c r="C552" s="19"/>
      <c r="D552" s="33"/>
    </row>
    <row r="553" spans="1:4" ht="12.75">
      <c r="A553" s="18"/>
      <c r="C553" s="19"/>
      <c r="D553" s="33"/>
    </row>
    <row r="554" spans="1:4" ht="12.75">
      <c r="A554" s="18"/>
      <c r="C554" s="19"/>
      <c r="D554" s="33"/>
    </row>
    <row r="555" spans="1:4" ht="12.75">
      <c r="A555" s="18"/>
      <c r="C555" s="19"/>
      <c r="D555" s="33"/>
    </row>
    <row r="556" spans="1:4" ht="12.75">
      <c r="A556" s="18"/>
      <c r="C556" s="19"/>
      <c r="D556" s="33"/>
    </row>
    <row r="557" spans="1:4" ht="12.75">
      <c r="A557" s="18"/>
      <c r="C557" s="19"/>
      <c r="D557" s="33"/>
    </row>
    <row r="558" spans="1:4" ht="12.75">
      <c r="A558" s="18"/>
      <c r="C558" s="19"/>
      <c r="D558" s="33"/>
    </row>
    <row r="559" spans="1:4" ht="12.75">
      <c r="A559" s="18"/>
      <c r="C559" s="19"/>
      <c r="D559" s="33"/>
    </row>
    <row r="560" spans="1:4" ht="12.75">
      <c r="A560" s="18"/>
      <c r="C560" s="19"/>
      <c r="D560" s="33"/>
    </row>
    <row r="561" spans="1:4" ht="12.75">
      <c r="A561" s="18"/>
      <c r="C561" s="19"/>
      <c r="D561" s="33"/>
    </row>
    <row r="562" spans="1:4" ht="12.75">
      <c r="A562" s="18"/>
      <c r="C562" s="19"/>
      <c r="D562" s="33"/>
    </row>
    <row r="563" spans="1:4" ht="12.75">
      <c r="A563" s="18"/>
      <c r="C563" s="19"/>
      <c r="D563" s="33"/>
    </row>
    <row r="564" spans="1:4" ht="12.75">
      <c r="A564" s="18"/>
      <c r="C564" s="19"/>
      <c r="D564" s="33"/>
    </row>
    <row r="565" spans="1:4" ht="12.75">
      <c r="A565" s="18"/>
      <c r="C565" s="19"/>
      <c r="D565" s="33"/>
    </row>
    <row r="566" spans="1:4" ht="12.75">
      <c r="A566" s="18"/>
      <c r="C566" s="19"/>
      <c r="D566" s="33"/>
    </row>
    <row r="567" spans="1:4" ht="12.75">
      <c r="A567" s="18"/>
      <c r="C567" s="19"/>
      <c r="D567" s="33"/>
    </row>
    <row r="568" spans="1:4" ht="12.75">
      <c r="A568" s="18"/>
      <c r="C568" s="19"/>
      <c r="D568" s="33"/>
    </row>
    <row r="569" spans="1:4" ht="12.75">
      <c r="A569" s="18"/>
      <c r="C569" s="19"/>
      <c r="D569" s="33"/>
    </row>
    <row r="570" spans="1:4" ht="12.75">
      <c r="A570" s="18"/>
      <c r="C570" s="19"/>
      <c r="D570" s="33"/>
    </row>
    <row r="571" spans="1:4" ht="12.75">
      <c r="A571" s="18"/>
      <c r="C571" s="19"/>
      <c r="D571" s="33"/>
    </row>
    <row r="572" spans="1:4" ht="12.75">
      <c r="A572" s="18"/>
      <c r="C572" s="19"/>
      <c r="D572" s="33"/>
    </row>
    <row r="573" spans="1:4" ht="12.75">
      <c r="A573" s="18"/>
      <c r="C573" s="19"/>
      <c r="D573" s="33"/>
    </row>
    <row r="574" spans="1:4" ht="12.75">
      <c r="A574" s="18"/>
      <c r="C574" s="19"/>
      <c r="D574" s="33"/>
    </row>
    <row r="575" spans="1:4" ht="12.75">
      <c r="A575" s="18"/>
      <c r="C575" s="19"/>
      <c r="D575" s="33"/>
    </row>
    <row r="576" spans="1:4" ht="12.75">
      <c r="A576" s="18"/>
      <c r="C576" s="19"/>
      <c r="D576" s="33"/>
    </row>
    <row r="577" spans="1:4" ht="12.75">
      <c r="A577" s="18"/>
      <c r="C577" s="19"/>
      <c r="D577" s="33"/>
    </row>
    <row r="578" spans="1:4" ht="12.75">
      <c r="A578" s="18"/>
      <c r="C578" s="19"/>
      <c r="D578" s="33"/>
    </row>
    <row r="579" spans="1:4" ht="12.75">
      <c r="A579" s="18"/>
      <c r="C579" s="19"/>
      <c r="D579" s="33"/>
    </row>
    <row r="580" spans="1:4" ht="12.75">
      <c r="A580" s="18"/>
      <c r="C580" s="19"/>
      <c r="D580" s="33"/>
    </row>
    <row r="581" spans="1:4" ht="12.75">
      <c r="A581" s="18"/>
      <c r="C581" s="19"/>
      <c r="D581" s="33"/>
    </row>
    <row r="582" spans="1:4" ht="12.75">
      <c r="A582" s="18"/>
      <c r="C582" s="19"/>
      <c r="D582" s="33"/>
    </row>
    <row r="583" spans="1:4" ht="12.75">
      <c r="A583" s="18"/>
      <c r="C583" s="19"/>
      <c r="D583" s="33"/>
    </row>
    <row r="584" spans="1:4" ht="12.75">
      <c r="A584" s="18"/>
      <c r="C584" s="19"/>
      <c r="D584" s="33"/>
    </row>
    <row r="585" spans="1:4" ht="12.75">
      <c r="A585" s="18"/>
      <c r="C585" s="19"/>
      <c r="D585" s="33"/>
    </row>
    <row r="586" spans="1:4" ht="12.75">
      <c r="A586" s="18"/>
      <c r="C586" s="19"/>
      <c r="D586" s="33"/>
    </row>
    <row r="587" spans="1:4" ht="12.75">
      <c r="A587" s="18"/>
      <c r="C587" s="19"/>
      <c r="D587" s="33"/>
    </row>
    <row r="588" spans="1:4" ht="12.75">
      <c r="A588" s="18"/>
      <c r="C588" s="19"/>
      <c r="D588" s="33"/>
    </row>
    <row r="589" spans="1:4" ht="12.75">
      <c r="A589" s="18"/>
      <c r="C589" s="19"/>
      <c r="D589" s="33"/>
    </row>
    <row r="590" spans="1:4" ht="12.75">
      <c r="A590" s="18"/>
      <c r="C590" s="19"/>
      <c r="D590" s="33"/>
    </row>
    <row r="591" spans="1:4" ht="12.75">
      <c r="A591" s="18"/>
      <c r="C591" s="19"/>
      <c r="D591" s="33"/>
    </row>
    <row r="592" spans="1:4" ht="12.75">
      <c r="A592" s="18"/>
      <c r="C592" s="19"/>
      <c r="D592" s="33"/>
    </row>
    <row r="593" spans="1:4" ht="12.75">
      <c r="A593" s="18"/>
      <c r="C593" s="19"/>
      <c r="D593" s="33"/>
    </row>
    <row r="594" spans="1:4" ht="12.75">
      <c r="A594" s="18"/>
      <c r="C594" s="19"/>
      <c r="D594" s="33"/>
    </row>
    <row r="595" spans="1:4" ht="12.75">
      <c r="A595" s="18"/>
      <c r="C595" s="19"/>
      <c r="D595" s="33"/>
    </row>
    <row r="596" spans="1:4" ht="12.75">
      <c r="A596" s="18"/>
      <c r="C596" s="19"/>
      <c r="D596" s="33"/>
    </row>
    <row r="597" spans="1:4" ht="12.75">
      <c r="A597" s="18"/>
      <c r="C597" s="19"/>
      <c r="D597" s="33"/>
    </row>
    <row r="598" spans="1:4" ht="12.75">
      <c r="A598" s="18"/>
      <c r="C598" s="19"/>
      <c r="D598" s="33"/>
    </row>
    <row r="599" spans="1:4" ht="12.75">
      <c r="A599" s="18"/>
      <c r="C599" s="19"/>
      <c r="D599" s="33"/>
    </row>
    <row r="600" spans="1:4" ht="12.75">
      <c r="A600" s="18"/>
      <c r="C600" s="19"/>
      <c r="D600" s="33"/>
    </row>
    <row r="601" spans="1:4" ht="12.75">
      <c r="A601" s="18"/>
      <c r="C601" s="19"/>
      <c r="D601" s="33"/>
    </row>
    <row r="602" spans="1:4" ht="12.75">
      <c r="A602" s="18"/>
      <c r="C602" s="19"/>
      <c r="D602" s="33"/>
    </row>
    <row r="603" spans="1:4" ht="12.75">
      <c r="A603" s="18"/>
      <c r="C603" s="19"/>
      <c r="D603" s="33"/>
    </row>
    <row r="604" spans="1:4" ht="12.75">
      <c r="A604" s="18"/>
      <c r="C604" s="19"/>
      <c r="D604" s="33"/>
    </row>
    <row r="605" spans="1:4" ht="12.75">
      <c r="A605" s="18"/>
      <c r="C605" s="19"/>
      <c r="D605" s="33"/>
    </row>
    <row r="606" spans="1:4" ht="12.75">
      <c r="A606" s="18"/>
      <c r="C606" s="19"/>
      <c r="D606" s="33"/>
    </row>
    <row r="607" spans="1:4" ht="12.75">
      <c r="A607" s="18"/>
      <c r="C607" s="19"/>
      <c r="D607" s="33"/>
    </row>
    <row r="608" spans="1:4" ht="12.75">
      <c r="A608" s="18"/>
      <c r="C608" s="19"/>
      <c r="D608" s="33"/>
    </row>
    <row r="609" spans="1:4" ht="12.75">
      <c r="A609" s="18"/>
      <c r="C609" s="19"/>
      <c r="D609" s="33"/>
    </row>
    <row r="610" spans="1:4" ht="12.75">
      <c r="A610" s="18"/>
      <c r="C610" s="19"/>
      <c r="D610" s="33"/>
    </row>
    <row r="611" spans="1:4" ht="12.75">
      <c r="A611" s="18"/>
      <c r="C611" s="19"/>
      <c r="D611" s="33"/>
    </row>
    <row r="612" spans="1:4" ht="12.75">
      <c r="A612" s="18"/>
      <c r="C612" s="19"/>
      <c r="D612" s="33"/>
    </row>
    <row r="613" spans="1:4" ht="12.75">
      <c r="A613" s="18"/>
      <c r="C613" s="19"/>
      <c r="D613" s="33"/>
    </row>
    <row r="614" spans="1:4" ht="12.75">
      <c r="A614" s="18"/>
      <c r="C614" s="19"/>
      <c r="D614" s="33"/>
    </row>
    <row r="615" spans="1:4" ht="12.75">
      <c r="A615" s="18"/>
      <c r="C615" s="19"/>
      <c r="D615" s="33"/>
    </row>
    <row r="616" spans="1:4" ht="12.75">
      <c r="A616" s="18"/>
      <c r="C616" s="19"/>
      <c r="D616" s="33"/>
    </row>
    <row r="617" spans="1:4" ht="12.75">
      <c r="A617" s="18"/>
      <c r="C617" s="19"/>
      <c r="D617" s="33"/>
    </row>
    <row r="618" spans="1:4" ht="12.75">
      <c r="A618" s="18"/>
      <c r="C618" s="19"/>
      <c r="D618" s="33"/>
    </row>
    <row r="619" spans="1:4" ht="12.75">
      <c r="A619" s="18"/>
      <c r="C619" s="19"/>
      <c r="D619" s="33"/>
    </row>
    <row r="620" spans="1:4" ht="12.75">
      <c r="A620" s="18"/>
      <c r="C620" s="19"/>
      <c r="D620" s="33"/>
    </row>
    <row r="621" spans="1:4" ht="12.75">
      <c r="A621" s="18"/>
      <c r="C621" s="19"/>
      <c r="D621" s="33"/>
    </row>
    <row r="622" spans="1:4" ht="12.75">
      <c r="A622" s="18"/>
      <c r="C622" s="19"/>
      <c r="D622" s="33"/>
    </row>
  </sheetData>
  <sheetProtection/>
  <mergeCells count="19">
    <mergeCell ref="B103:C103"/>
    <mergeCell ref="B101:C101"/>
    <mergeCell ref="B102:C102"/>
    <mergeCell ref="A4:D4"/>
    <mergeCell ref="A13:D13"/>
    <mergeCell ref="A24:D24"/>
    <mergeCell ref="A5:D5"/>
    <mergeCell ref="A25:D25"/>
    <mergeCell ref="A34:D34"/>
    <mergeCell ref="A52:D52"/>
    <mergeCell ref="A47:D47"/>
    <mergeCell ref="A96:D96"/>
    <mergeCell ref="A97:D97"/>
    <mergeCell ref="A53:D53"/>
    <mergeCell ref="A56:D56"/>
    <mergeCell ref="A57:D57"/>
    <mergeCell ref="A66:D66"/>
    <mergeCell ref="A67:D67"/>
    <mergeCell ref="A77:D7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32" max="3" man="1"/>
    <brk id="7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C8" sqref="C8"/>
    </sheetView>
  </sheetViews>
  <sheetFormatPr defaultColWidth="9.140625" defaultRowHeight="12.75"/>
  <cols>
    <col min="1" max="1" width="13.57421875" style="35" customWidth="1"/>
    <col min="2" max="2" width="23.140625" style="35" customWidth="1"/>
    <col min="3" max="3" width="55.421875" style="48" customWidth="1"/>
    <col min="4" max="16384" width="9.140625" style="35" customWidth="1"/>
  </cols>
  <sheetData>
    <row r="1" spans="1:3" ht="12.75">
      <c r="A1" s="91" t="s">
        <v>86</v>
      </c>
      <c r="B1" s="92"/>
      <c r="C1" s="49"/>
    </row>
    <row r="3" spans="1:3" ht="12.75">
      <c r="A3" s="279" t="s">
        <v>1</v>
      </c>
      <c r="B3" s="279"/>
      <c r="C3" s="279"/>
    </row>
    <row r="4" spans="1:3" ht="38.25">
      <c r="A4" s="73" t="s">
        <v>2</v>
      </c>
      <c r="B4" s="72" t="s">
        <v>603</v>
      </c>
      <c r="C4" s="72" t="s">
        <v>3</v>
      </c>
    </row>
    <row r="5" spans="1:3" ht="12.75">
      <c r="A5" s="280">
        <v>2018</v>
      </c>
      <c r="B5" s="280"/>
      <c r="C5" s="280"/>
    </row>
    <row r="6" spans="1:3" ht="25.5">
      <c r="A6" s="258">
        <v>60105.46</v>
      </c>
      <c r="B6" s="2" t="s">
        <v>606</v>
      </c>
      <c r="C6" s="1" t="s">
        <v>605</v>
      </c>
    </row>
    <row r="7" spans="1:3" ht="25.5">
      <c r="A7" s="258">
        <v>52863.68</v>
      </c>
      <c r="B7" s="2" t="s">
        <v>606</v>
      </c>
      <c r="C7" s="1" t="s">
        <v>626</v>
      </c>
    </row>
    <row r="8" spans="1:3" ht="25.5">
      <c r="A8" s="258">
        <v>40464</v>
      </c>
      <c r="B8" s="2" t="s">
        <v>606</v>
      </c>
      <c r="C8" s="1" t="s">
        <v>625</v>
      </c>
    </row>
    <row r="9" spans="1:3" ht="25.5">
      <c r="A9" s="258">
        <v>664.2</v>
      </c>
      <c r="B9" s="2" t="s">
        <v>606</v>
      </c>
      <c r="C9" s="1" t="s">
        <v>609</v>
      </c>
    </row>
    <row r="10" spans="1:3" ht="25.5">
      <c r="A10" s="258">
        <v>1806.29</v>
      </c>
      <c r="B10" s="2" t="s">
        <v>606</v>
      </c>
      <c r="C10" s="1" t="s">
        <v>610</v>
      </c>
    </row>
    <row r="11" spans="1:3" ht="25.5">
      <c r="A11" s="258">
        <v>209.53</v>
      </c>
      <c r="B11" s="2" t="s">
        <v>606</v>
      </c>
      <c r="C11" s="1" t="s">
        <v>611</v>
      </c>
    </row>
    <row r="12" spans="1:3" ht="25.5">
      <c r="A12" s="258">
        <v>8840.34</v>
      </c>
      <c r="B12" s="2" t="s">
        <v>606</v>
      </c>
      <c r="C12" s="1" t="s">
        <v>612</v>
      </c>
    </row>
    <row r="13" spans="1:3" ht="20.25" customHeight="1">
      <c r="A13" s="258">
        <v>464.33</v>
      </c>
      <c r="B13" s="2" t="s">
        <v>613</v>
      </c>
      <c r="C13" s="1" t="s">
        <v>614</v>
      </c>
    </row>
    <row r="14" spans="1:3" ht="12.75">
      <c r="A14" s="258">
        <v>3648.37</v>
      </c>
      <c r="B14" s="2" t="s">
        <v>607</v>
      </c>
      <c r="C14" s="1" t="s">
        <v>608</v>
      </c>
    </row>
    <row r="15" spans="1:7" s="3" customFormat="1" ht="26.25" customHeight="1">
      <c r="A15" s="258">
        <v>909</v>
      </c>
      <c r="B15" s="2" t="s">
        <v>604</v>
      </c>
      <c r="C15" s="21" t="s">
        <v>623</v>
      </c>
      <c r="D15" s="12"/>
      <c r="E15" s="12"/>
      <c r="F15" s="12"/>
      <c r="G15" s="12"/>
    </row>
    <row r="16" spans="1:3" ht="12.75">
      <c r="A16" s="280">
        <v>2019</v>
      </c>
      <c r="B16" s="280"/>
      <c r="C16" s="280"/>
    </row>
    <row r="17" spans="1:3" ht="25.5">
      <c r="A17" s="258">
        <v>21600.03</v>
      </c>
      <c r="B17" s="2" t="s">
        <v>606</v>
      </c>
      <c r="C17" s="1" t="s">
        <v>615</v>
      </c>
    </row>
    <row r="18" spans="1:3" ht="25.5">
      <c r="A18" s="258">
        <v>2214</v>
      </c>
      <c r="B18" s="2" t="s">
        <v>606</v>
      </c>
      <c r="C18" s="1" t="s">
        <v>624</v>
      </c>
    </row>
    <row r="19" spans="1:3" ht="25.5">
      <c r="A19" s="258">
        <v>80000</v>
      </c>
      <c r="B19" s="2" t="s">
        <v>618</v>
      </c>
      <c r="C19" s="1" t="s">
        <v>617</v>
      </c>
    </row>
    <row r="20" spans="1:3" ht="25.5">
      <c r="A20" s="258">
        <v>101.48</v>
      </c>
      <c r="B20" s="2" t="s">
        <v>618</v>
      </c>
      <c r="C20" s="1" t="s">
        <v>619</v>
      </c>
    </row>
    <row r="21" spans="1:7" s="3" customFormat="1" ht="22.5" customHeight="1">
      <c r="A21" s="258">
        <v>300</v>
      </c>
      <c r="B21" s="2" t="s">
        <v>604</v>
      </c>
      <c r="C21" s="21" t="s">
        <v>616</v>
      </c>
      <c r="D21" s="12"/>
      <c r="E21" s="12"/>
      <c r="F21" s="12"/>
      <c r="G21" s="12"/>
    </row>
    <row r="22" spans="1:3" ht="12.75">
      <c r="A22" s="280">
        <v>2020</v>
      </c>
      <c r="B22" s="280"/>
      <c r="C22" s="280"/>
    </row>
    <row r="23" spans="1:3" ht="25.5">
      <c r="A23" s="258">
        <v>1635.98</v>
      </c>
      <c r="B23" s="2" t="s">
        <v>606</v>
      </c>
      <c r="C23" s="1" t="s">
        <v>620</v>
      </c>
    </row>
    <row r="24" spans="1:3" ht="25.5">
      <c r="A24" s="258">
        <v>2470.5</v>
      </c>
      <c r="B24" s="2" t="s">
        <v>606</v>
      </c>
      <c r="C24" s="1" t="s">
        <v>621</v>
      </c>
    </row>
    <row r="25" spans="1:7" s="3" customFormat="1" ht="22.5" customHeight="1">
      <c r="A25" s="258">
        <v>650</v>
      </c>
      <c r="B25" s="2" t="s">
        <v>607</v>
      </c>
      <c r="C25" s="1" t="s">
        <v>622</v>
      </c>
      <c r="D25" s="12"/>
      <c r="E25" s="12"/>
      <c r="F25" s="12"/>
      <c r="G25" s="12"/>
    </row>
    <row r="26" ht="13.5" thickBot="1"/>
    <row r="27" spans="1:2" ht="13.5" thickBot="1">
      <c r="A27" s="259" t="s">
        <v>0</v>
      </c>
      <c r="B27" s="260">
        <f>A25+A24+A23+A21+A20+A19+A17+A18+A15+A14+A13+A12+A11+A10+A9+A8+A7+A6</f>
        <v>278947.19</v>
      </c>
    </row>
  </sheetData>
  <sheetProtection/>
  <mergeCells count="4">
    <mergeCell ref="A3:C3"/>
    <mergeCell ref="A5:C5"/>
    <mergeCell ref="A16:C16"/>
    <mergeCell ref="A22:C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3">
      <selection activeCell="M21" sqref="M21"/>
    </sheetView>
  </sheetViews>
  <sheetFormatPr defaultColWidth="9.140625" defaultRowHeight="12.75"/>
  <cols>
    <col min="1" max="1" width="4.140625" style="0" customWidth="1"/>
    <col min="2" max="2" width="12.7109375" style="0" customWidth="1"/>
    <col min="3" max="3" width="12.8515625" style="0" customWidth="1"/>
    <col min="4" max="4" width="22.421875" style="0" customWidth="1"/>
    <col min="5" max="5" width="12.140625" style="0" customWidth="1"/>
    <col min="6" max="6" width="14.00390625" style="0" customWidth="1"/>
    <col min="9" max="9" width="11.8515625" style="0" customWidth="1"/>
    <col min="10" max="10" width="10.57421875" style="0" customWidth="1"/>
    <col min="11" max="11" width="10.28125" style="0" customWidth="1"/>
    <col min="13" max="13" width="14.7109375" style="0" customWidth="1"/>
    <col min="14" max="14" width="11.28125" style="0" customWidth="1"/>
    <col min="15" max="15" width="11.421875" style="0" customWidth="1"/>
    <col min="16" max="16" width="10.421875" style="0" customWidth="1"/>
    <col min="17" max="17" width="11.00390625" style="0" customWidth="1"/>
    <col min="18" max="18" width="6.140625" style="0" customWidth="1"/>
    <col min="19" max="20" width="6.7109375" style="0" customWidth="1"/>
    <col min="21" max="21" width="5.00390625" style="0" customWidth="1"/>
  </cols>
  <sheetData>
    <row r="1" spans="1:4" ht="12.75">
      <c r="A1" s="17" t="s">
        <v>537</v>
      </c>
      <c r="B1" s="17"/>
      <c r="C1" s="17"/>
      <c r="D1" s="17"/>
    </row>
    <row r="2" ht="13.5" thickBot="1"/>
    <row r="3" spans="1:22" ht="12.75">
      <c r="A3" s="290" t="s">
        <v>19</v>
      </c>
      <c r="B3" s="281" t="s">
        <v>20</v>
      </c>
      <c r="C3" s="281" t="s">
        <v>21</v>
      </c>
      <c r="D3" s="281" t="s">
        <v>22</v>
      </c>
      <c r="E3" s="281" t="s">
        <v>23</v>
      </c>
      <c r="F3" s="281" t="s">
        <v>12</v>
      </c>
      <c r="G3" s="281" t="s">
        <v>69</v>
      </c>
      <c r="H3" s="281" t="s">
        <v>24</v>
      </c>
      <c r="I3" s="281" t="s">
        <v>13</v>
      </c>
      <c r="J3" s="281" t="s">
        <v>14</v>
      </c>
      <c r="K3" s="284" t="s">
        <v>15</v>
      </c>
      <c r="L3" s="287" t="s">
        <v>70</v>
      </c>
      <c r="M3" s="301" t="s">
        <v>406</v>
      </c>
      <c r="N3" s="301" t="s">
        <v>71</v>
      </c>
      <c r="O3" s="301"/>
      <c r="P3" s="301" t="s">
        <v>72</v>
      </c>
      <c r="Q3" s="301"/>
      <c r="R3" s="304" t="s">
        <v>407</v>
      </c>
      <c r="S3" s="305"/>
      <c r="T3" s="305"/>
      <c r="U3" s="306"/>
      <c r="V3" s="293" t="s">
        <v>73</v>
      </c>
    </row>
    <row r="4" spans="1:22" ht="36.75" customHeight="1">
      <c r="A4" s="291"/>
      <c r="B4" s="282"/>
      <c r="C4" s="282"/>
      <c r="D4" s="282"/>
      <c r="E4" s="282"/>
      <c r="F4" s="282"/>
      <c r="G4" s="282"/>
      <c r="H4" s="282"/>
      <c r="I4" s="282"/>
      <c r="J4" s="282"/>
      <c r="K4" s="285"/>
      <c r="L4" s="288"/>
      <c r="M4" s="302"/>
      <c r="N4" s="302"/>
      <c r="O4" s="302"/>
      <c r="P4" s="302"/>
      <c r="Q4" s="302"/>
      <c r="R4" s="307"/>
      <c r="S4" s="308"/>
      <c r="T4" s="308"/>
      <c r="U4" s="309"/>
      <c r="V4" s="294"/>
    </row>
    <row r="5" spans="1:22" ht="33" customHeight="1" thickBot="1">
      <c r="A5" s="292"/>
      <c r="B5" s="283"/>
      <c r="C5" s="283"/>
      <c r="D5" s="283"/>
      <c r="E5" s="283"/>
      <c r="F5" s="283"/>
      <c r="G5" s="283"/>
      <c r="H5" s="283"/>
      <c r="I5" s="283"/>
      <c r="J5" s="283"/>
      <c r="K5" s="286"/>
      <c r="L5" s="289"/>
      <c r="M5" s="303"/>
      <c r="N5" s="209" t="s">
        <v>25</v>
      </c>
      <c r="O5" s="209" t="s">
        <v>26</v>
      </c>
      <c r="P5" s="209" t="s">
        <v>25</v>
      </c>
      <c r="Q5" s="209" t="s">
        <v>26</v>
      </c>
      <c r="R5" s="210" t="s">
        <v>75</v>
      </c>
      <c r="S5" s="210" t="s">
        <v>76</v>
      </c>
      <c r="T5" s="210" t="s">
        <v>77</v>
      </c>
      <c r="U5" s="210" t="s">
        <v>78</v>
      </c>
      <c r="V5" s="295"/>
    </row>
    <row r="6" spans="1:22" ht="12.75">
      <c r="A6" s="296" t="s">
        <v>408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</row>
    <row r="7" spans="1:22" ht="12.75">
      <c r="A7" s="164">
        <f aca="true" t="shared" si="0" ref="A7:A14">ROW(A1)</f>
        <v>1</v>
      </c>
      <c r="B7" s="164" t="s">
        <v>409</v>
      </c>
      <c r="C7" s="164">
        <v>244</v>
      </c>
      <c r="D7" s="213" t="s">
        <v>410</v>
      </c>
      <c r="E7" s="164" t="s">
        <v>411</v>
      </c>
      <c r="F7" s="164" t="s">
        <v>412</v>
      </c>
      <c r="G7" s="164">
        <v>4098</v>
      </c>
      <c r="H7" s="164">
        <v>1980</v>
      </c>
      <c r="I7" s="214"/>
      <c r="J7" s="214">
        <v>6</v>
      </c>
      <c r="K7" s="164" t="s">
        <v>413</v>
      </c>
      <c r="L7" s="214"/>
      <c r="M7" s="215"/>
      <c r="N7" s="216" t="s">
        <v>504</v>
      </c>
      <c r="O7" s="216" t="s">
        <v>505</v>
      </c>
      <c r="P7" s="216"/>
      <c r="Q7" s="216"/>
      <c r="R7" s="216" t="s">
        <v>414</v>
      </c>
      <c r="S7" s="216" t="s">
        <v>414</v>
      </c>
      <c r="T7" s="216"/>
      <c r="U7" s="217"/>
      <c r="V7" s="217"/>
    </row>
    <row r="8" spans="1:22" ht="12.75">
      <c r="A8" s="164">
        <f t="shared" si="0"/>
        <v>2</v>
      </c>
      <c r="B8" s="164" t="s">
        <v>415</v>
      </c>
      <c r="C8" s="213" t="s">
        <v>416</v>
      </c>
      <c r="D8" s="213" t="s">
        <v>417</v>
      </c>
      <c r="E8" s="164" t="s">
        <v>418</v>
      </c>
      <c r="F8" s="164" t="s">
        <v>412</v>
      </c>
      <c r="G8" s="164">
        <v>11100</v>
      </c>
      <c r="H8" s="164">
        <v>1984</v>
      </c>
      <c r="I8" s="164"/>
      <c r="J8" s="164">
        <v>4</v>
      </c>
      <c r="K8" s="164"/>
      <c r="L8" s="164"/>
      <c r="M8" s="215"/>
      <c r="N8" s="216" t="s">
        <v>504</v>
      </c>
      <c r="O8" s="216" t="s">
        <v>505</v>
      </c>
      <c r="P8" s="216"/>
      <c r="Q8" s="216"/>
      <c r="R8" s="216" t="s">
        <v>414</v>
      </c>
      <c r="S8" s="216" t="s">
        <v>414</v>
      </c>
      <c r="T8" s="216"/>
      <c r="U8" s="217"/>
      <c r="V8" s="217"/>
    </row>
    <row r="9" spans="1:22" ht="12.75">
      <c r="A9" s="164">
        <f t="shared" si="0"/>
        <v>3</v>
      </c>
      <c r="B9" s="164" t="s">
        <v>415</v>
      </c>
      <c r="C9" s="213" t="s">
        <v>416</v>
      </c>
      <c r="D9" s="213" t="s">
        <v>419</v>
      </c>
      <c r="E9" s="164" t="s">
        <v>420</v>
      </c>
      <c r="F9" s="164" t="s">
        <v>412</v>
      </c>
      <c r="G9" s="164">
        <v>11100</v>
      </c>
      <c r="H9" s="164">
        <v>1984</v>
      </c>
      <c r="I9" s="164"/>
      <c r="J9" s="164">
        <v>4</v>
      </c>
      <c r="K9" s="164"/>
      <c r="L9" s="164"/>
      <c r="M9" s="215"/>
      <c r="N9" s="216" t="s">
        <v>504</v>
      </c>
      <c r="O9" s="216" t="s">
        <v>505</v>
      </c>
      <c r="P9" s="216"/>
      <c r="Q9" s="216"/>
      <c r="R9" s="216" t="s">
        <v>414</v>
      </c>
      <c r="S9" s="216" t="s">
        <v>414</v>
      </c>
      <c r="T9" s="216"/>
      <c r="U9" s="217"/>
      <c r="V9" s="217"/>
    </row>
    <row r="10" spans="1:22" ht="12.75">
      <c r="A10" s="164">
        <f t="shared" si="0"/>
        <v>4</v>
      </c>
      <c r="B10" s="164" t="s">
        <v>421</v>
      </c>
      <c r="C10" s="164" t="s">
        <v>422</v>
      </c>
      <c r="D10" s="164" t="s">
        <v>423</v>
      </c>
      <c r="E10" s="164" t="s">
        <v>424</v>
      </c>
      <c r="F10" s="164" t="s">
        <v>412</v>
      </c>
      <c r="G10" s="164">
        <v>2400</v>
      </c>
      <c r="H10" s="164">
        <v>2010</v>
      </c>
      <c r="I10" s="164"/>
      <c r="J10" s="164">
        <v>5</v>
      </c>
      <c r="K10" s="164"/>
      <c r="L10" s="164"/>
      <c r="M10" s="218">
        <v>63600</v>
      </c>
      <c r="N10" s="216" t="s">
        <v>506</v>
      </c>
      <c r="O10" s="216" t="s">
        <v>507</v>
      </c>
      <c r="P10" s="216" t="s">
        <v>506</v>
      </c>
      <c r="Q10" s="216" t="s">
        <v>507</v>
      </c>
      <c r="R10" s="216" t="s">
        <v>414</v>
      </c>
      <c r="S10" s="216" t="s">
        <v>414</v>
      </c>
      <c r="T10" s="216" t="s">
        <v>414</v>
      </c>
      <c r="U10" s="217"/>
      <c r="V10" s="217"/>
    </row>
    <row r="11" spans="1:22" ht="12.75">
      <c r="A11" s="164">
        <f t="shared" si="0"/>
        <v>5</v>
      </c>
      <c r="B11" s="164" t="s">
        <v>409</v>
      </c>
      <c r="C11" s="164">
        <v>266</v>
      </c>
      <c r="D11" s="164">
        <v>128971</v>
      </c>
      <c r="E11" s="164" t="s">
        <v>425</v>
      </c>
      <c r="F11" s="164" t="s">
        <v>412</v>
      </c>
      <c r="G11" s="164">
        <v>6842</v>
      </c>
      <c r="H11" s="164">
        <v>1981</v>
      </c>
      <c r="I11" s="164"/>
      <c r="J11" s="164">
        <v>6</v>
      </c>
      <c r="K11" s="164"/>
      <c r="L11" s="164"/>
      <c r="M11" s="215"/>
      <c r="N11" s="216" t="s">
        <v>508</v>
      </c>
      <c r="O11" s="216" t="s">
        <v>509</v>
      </c>
      <c r="P11" s="216"/>
      <c r="Q11" s="216"/>
      <c r="R11" s="216" t="s">
        <v>414</v>
      </c>
      <c r="S11" s="216" t="s">
        <v>414</v>
      </c>
      <c r="T11" s="216"/>
      <c r="U11" s="217"/>
      <c r="V11" s="217"/>
    </row>
    <row r="12" spans="1:22" ht="12.75">
      <c r="A12" s="164">
        <f t="shared" si="0"/>
        <v>6</v>
      </c>
      <c r="B12" s="164" t="s">
        <v>426</v>
      </c>
      <c r="C12" s="164" t="s">
        <v>427</v>
      </c>
      <c r="D12" s="164" t="s">
        <v>428</v>
      </c>
      <c r="E12" s="164" t="s">
        <v>429</v>
      </c>
      <c r="F12" s="164" t="s">
        <v>430</v>
      </c>
      <c r="G12" s="164">
        <v>2000</v>
      </c>
      <c r="H12" s="164">
        <v>1993</v>
      </c>
      <c r="I12" s="164"/>
      <c r="J12" s="164">
        <v>3</v>
      </c>
      <c r="K12" s="164"/>
      <c r="L12" s="164"/>
      <c r="M12" s="215"/>
      <c r="N12" s="216" t="s">
        <v>510</v>
      </c>
      <c r="O12" s="216" t="s">
        <v>511</v>
      </c>
      <c r="P12" s="216"/>
      <c r="Q12" s="216"/>
      <c r="R12" s="216" t="s">
        <v>414</v>
      </c>
      <c r="S12" s="216" t="s">
        <v>414</v>
      </c>
      <c r="T12" s="216"/>
      <c r="U12" s="217"/>
      <c r="V12" s="217"/>
    </row>
    <row r="13" spans="1:22" ht="12.75">
      <c r="A13" s="164">
        <f t="shared" si="0"/>
        <v>7</v>
      </c>
      <c r="B13" s="164" t="s">
        <v>426</v>
      </c>
      <c r="C13" s="164" t="s">
        <v>427</v>
      </c>
      <c r="D13" s="164" t="s">
        <v>431</v>
      </c>
      <c r="E13" s="164" t="s">
        <v>432</v>
      </c>
      <c r="F13" s="164" t="s">
        <v>412</v>
      </c>
      <c r="G13" s="164">
        <v>2000</v>
      </c>
      <c r="H13" s="164">
        <v>1993</v>
      </c>
      <c r="I13" s="164"/>
      <c r="J13" s="164">
        <v>6</v>
      </c>
      <c r="K13" s="164"/>
      <c r="L13" s="164"/>
      <c r="M13" s="215"/>
      <c r="N13" s="216" t="s">
        <v>512</v>
      </c>
      <c r="O13" s="216" t="s">
        <v>513</v>
      </c>
      <c r="P13" s="216"/>
      <c r="Q13" s="216"/>
      <c r="R13" s="216" t="s">
        <v>414</v>
      </c>
      <c r="S13" s="216" t="s">
        <v>414</v>
      </c>
      <c r="T13" s="216"/>
      <c r="U13" s="217"/>
      <c r="V13" s="217"/>
    </row>
    <row r="14" spans="1:22" ht="12.75">
      <c r="A14" s="164">
        <f t="shared" si="0"/>
        <v>8</v>
      </c>
      <c r="B14" s="164" t="s">
        <v>433</v>
      </c>
      <c r="C14" s="164" t="s">
        <v>434</v>
      </c>
      <c r="D14" s="164" t="s">
        <v>435</v>
      </c>
      <c r="E14" s="164" t="s">
        <v>436</v>
      </c>
      <c r="F14" s="164" t="s">
        <v>412</v>
      </c>
      <c r="G14" s="164">
        <v>7698</v>
      </c>
      <c r="H14" s="164">
        <v>2017</v>
      </c>
      <c r="I14" s="164" t="s">
        <v>437</v>
      </c>
      <c r="J14" s="164">
        <v>6</v>
      </c>
      <c r="K14" s="164">
        <v>6425</v>
      </c>
      <c r="L14" s="164">
        <v>16000</v>
      </c>
      <c r="M14" s="218">
        <v>491800</v>
      </c>
      <c r="N14" s="216" t="s">
        <v>514</v>
      </c>
      <c r="O14" s="216" t="s">
        <v>515</v>
      </c>
      <c r="P14" s="216" t="s">
        <v>514</v>
      </c>
      <c r="Q14" s="216" t="s">
        <v>515</v>
      </c>
      <c r="R14" s="216" t="s">
        <v>414</v>
      </c>
      <c r="S14" s="216" t="s">
        <v>414</v>
      </c>
      <c r="T14" s="216" t="s">
        <v>414</v>
      </c>
      <c r="U14" s="217"/>
      <c r="V14" s="217"/>
    </row>
    <row r="15" spans="1:22" ht="12.75">
      <c r="A15" s="297" t="s">
        <v>129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9"/>
    </row>
    <row r="16" spans="1:22" ht="25.5">
      <c r="A16" s="164">
        <f>ROW(A9)</f>
        <v>9</v>
      </c>
      <c r="B16" s="164" t="s">
        <v>438</v>
      </c>
      <c r="C16" s="164" t="s">
        <v>439</v>
      </c>
      <c r="D16" s="164" t="s">
        <v>440</v>
      </c>
      <c r="E16" s="164" t="s">
        <v>441</v>
      </c>
      <c r="F16" s="164" t="s">
        <v>412</v>
      </c>
      <c r="G16" s="164">
        <v>6728</v>
      </c>
      <c r="H16" s="164">
        <v>2017</v>
      </c>
      <c r="I16" s="164" t="s">
        <v>442</v>
      </c>
      <c r="J16" s="164">
        <v>6</v>
      </c>
      <c r="K16" s="219"/>
      <c r="L16" s="164">
        <v>15000</v>
      </c>
      <c r="M16" s="218">
        <v>552400</v>
      </c>
      <c r="N16" s="216" t="s">
        <v>516</v>
      </c>
      <c r="O16" s="216" t="s">
        <v>517</v>
      </c>
      <c r="P16" s="216" t="s">
        <v>516</v>
      </c>
      <c r="Q16" s="216" t="s">
        <v>517</v>
      </c>
      <c r="R16" s="216" t="s">
        <v>414</v>
      </c>
      <c r="S16" s="216" t="s">
        <v>414</v>
      </c>
      <c r="T16" s="216" t="s">
        <v>414</v>
      </c>
      <c r="U16" s="217"/>
      <c r="V16" s="217"/>
    </row>
    <row r="17" spans="1:22" ht="12.75">
      <c r="A17" s="300" t="s">
        <v>305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220"/>
      <c r="M17" s="220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1:22" ht="12.75">
      <c r="A18" s="214">
        <v>1</v>
      </c>
      <c r="B18" s="131" t="s">
        <v>443</v>
      </c>
      <c r="C18" s="222" t="s">
        <v>422</v>
      </c>
      <c r="D18" s="131" t="s">
        <v>444</v>
      </c>
      <c r="E18" s="131" t="s">
        <v>445</v>
      </c>
      <c r="F18" s="131" t="s">
        <v>446</v>
      </c>
      <c r="G18" s="131">
        <v>2469</v>
      </c>
      <c r="H18" s="131">
        <v>2000</v>
      </c>
      <c r="I18" s="214" t="s">
        <v>447</v>
      </c>
      <c r="J18" s="131" t="s">
        <v>448</v>
      </c>
      <c r="K18" s="223">
        <v>1220</v>
      </c>
      <c r="L18" s="214">
        <v>2900</v>
      </c>
      <c r="M18" s="215"/>
      <c r="N18" s="224" t="s">
        <v>518</v>
      </c>
      <c r="O18" s="224" t="s">
        <v>519</v>
      </c>
      <c r="P18" s="216"/>
      <c r="Q18" s="216"/>
      <c r="R18" s="216" t="s">
        <v>414</v>
      </c>
      <c r="S18" s="216" t="s">
        <v>414</v>
      </c>
      <c r="T18" s="216"/>
      <c r="U18" s="217"/>
      <c r="V18" s="217"/>
    </row>
    <row r="19" spans="1:22" ht="12.75">
      <c r="A19" s="164">
        <v>2</v>
      </c>
      <c r="B19" s="131" t="s">
        <v>449</v>
      </c>
      <c r="C19" s="222" t="s">
        <v>450</v>
      </c>
      <c r="D19" s="131" t="s">
        <v>451</v>
      </c>
      <c r="E19" s="131" t="s">
        <v>452</v>
      </c>
      <c r="F19" s="131" t="s">
        <v>446</v>
      </c>
      <c r="G19" s="131">
        <v>6540</v>
      </c>
      <c r="H19" s="131">
        <v>2001</v>
      </c>
      <c r="I19" s="164" t="s">
        <v>453</v>
      </c>
      <c r="J19" s="131" t="s">
        <v>454</v>
      </c>
      <c r="K19" s="219">
        <v>4100</v>
      </c>
      <c r="L19" s="164">
        <v>12500</v>
      </c>
      <c r="M19" s="215"/>
      <c r="N19" s="224" t="s">
        <v>520</v>
      </c>
      <c r="O19" s="224" t="s">
        <v>521</v>
      </c>
      <c r="P19" s="216"/>
      <c r="Q19" s="216"/>
      <c r="R19" s="216" t="s">
        <v>414</v>
      </c>
      <c r="S19" s="216" t="s">
        <v>414</v>
      </c>
      <c r="T19" s="216"/>
      <c r="U19" s="217"/>
      <c r="V19" s="217"/>
    </row>
    <row r="20" spans="1:22" ht="12.75">
      <c r="A20" s="164">
        <v>3</v>
      </c>
      <c r="B20" s="131" t="s">
        <v>426</v>
      </c>
      <c r="C20" s="131" t="s">
        <v>455</v>
      </c>
      <c r="D20" s="131" t="s">
        <v>456</v>
      </c>
      <c r="E20" s="131" t="s">
        <v>457</v>
      </c>
      <c r="F20" s="164" t="s">
        <v>446</v>
      </c>
      <c r="G20" s="131">
        <v>2498</v>
      </c>
      <c r="H20" s="131">
        <v>2008</v>
      </c>
      <c r="I20" s="164" t="s">
        <v>458</v>
      </c>
      <c r="J20" s="131" t="s">
        <v>459</v>
      </c>
      <c r="K20" s="219">
        <v>1588</v>
      </c>
      <c r="L20" s="164">
        <v>5000</v>
      </c>
      <c r="M20" s="218">
        <v>29200</v>
      </c>
      <c r="N20" s="224" t="s">
        <v>522</v>
      </c>
      <c r="O20" s="224" t="s">
        <v>523</v>
      </c>
      <c r="P20" s="224" t="s">
        <v>522</v>
      </c>
      <c r="Q20" s="224" t="s">
        <v>523</v>
      </c>
      <c r="R20" s="216" t="s">
        <v>414</v>
      </c>
      <c r="S20" s="216" t="s">
        <v>414</v>
      </c>
      <c r="T20" s="216" t="s">
        <v>414</v>
      </c>
      <c r="U20" s="217"/>
      <c r="V20" s="217"/>
    </row>
    <row r="21" spans="1:22" ht="12.75">
      <c r="A21" s="300" t="s">
        <v>460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220"/>
      <c r="M21" s="220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1:22" ht="12.75">
      <c r="A22" s="103">
        <v>1</v>
      </c>
      <c r="B22" s="103" t="s">
        <v>461</v>
      </c>
      <c r="C22" s="103" t="s">
        <v>462</v>
      </c>
      <c r="D22" s="103">
        <v>304523</v>
      </c>
      <c r="E22" s="103" t="s">
        <v>463</v>
      </c>
      <c r="F22" s="103" t="s">
        <v>464</v>
      </c>
      <c r="G22" s="103">
        <v>3120</v>
      </c>
      <c r="H22" s="103">
        <v>1977</v>
      </c>
      <c r="I22" s="164"/>
      <c r="J22" s="103">
        <v>1</v>
      </c>
      <c r="K22" s="225"/>
      <c r="L22" s="103" t="s">
        <v>465</v>
      </c>
      <c r="M22" s="215"/>
      <c r="N22" s="226" t="s">
        <v>504</v>
      </c>
      <c r="O22" s="226" t="s">
        <v>505</v>
      </c>
      <c r="P22" s="217"/>
      <c r="Q22" s="217"/>
      <c r="R22" s="226" t="s">
        <v>414</v>
      </c>
      <c r="S22" s="226" t="s">
        <v>414</v>
      </c>
      <c r="T22" s="217"/>
      <c r="U22" s="217"/>
      <c r="V22" s="217"/>
    </row>
    <row r="23" spans="1:22" ht="12.75">
      <c r="A23" s="97">
        <v>2</v>
      </c>
      <c r="B23" s="97" t="s">
        <v>461</v>
      </c>
      <c r="C23" s="97" t="s">
        <v>466</v>
      </c>
      <c r="D23" s="97">
        <v>11580</v>
      </c>
      <c r="E23" s="97" t="s">
        <v>467</v>
      </c>
      <c r="F23" s="97" t="s">
        <v>464</v>
      </c>
      <c r="G23" s="97">
        <v>4562</v>
      </c>
      <c r="H23" s="97">
        <v>1974</v>
      </c>
      <c r="I23" s="164"/>
      <c r="J23" s="97">
        <v>1</v>
      </c>
      <c r="K23" s="227"/>
      <c r="L23" s="97"/>
      <c r="M23" s="215"/>
      <c r="N23" s="226" t="s">
        <v>504</v>
      </c>
      <c r="O23" s="226" t="s">
        <v>505</v>
      </c>
      <c r="P23" s="217"/>
      <c r="Q23" s="217"/>
      <c r="R23" s="226" t="s">
        <v>414</v>
      </c>
      <c r="S23" s="226" t="s">
        <v>414</v>
      </c>
      <c r="T23" s="217"/>
      <c r="U23" s="217"/>
      <c r="V23" s="217"/>
    </row>
    <row r="24" spans="1:22" ht="12.75">
      <c r="A24" s="97">
        <v>3</v>
      </c>
      <c r="B24" s="97" t="s">
        <v>468</v>
      </c>
      <c r="C24" s="97">
        <v>1142</v>
      </c>
      <c r="D24" s="97" t="s">
        <v>469</v>
      </c>
      <c r="E24" s="97" t="s">
        <v>470</v>
      </c>
      <c r="F24" s="97" t="s">
        <v>430</v>
      </c>
      <c r="G24" s="97">
        <v>6840</v>
      </c>
      <c r="H24" s="97">
        <v>1998</v>
      </c>
      <c r="I24" s="164"/>
      <c r="J24" s="97">
        <v>3</v>
      </c>
      <c r="K24" s="227" t="s">
        <v>471</v>
      </c>
      <c r="L24" s="97" t="s">
        <v>472</v>
      </c>
      <c r="M24" s="215"/>
      <c r="N24" s="228" t="s">
        <v>524</v>
      </c>
      <c r="O24" s="228" t="s">
        <v>525</v>
      </c>
      <c r="P24" s="217"/>
      <c r="Q24" s="217"/>
      <c r="R24" s="226" t="s">
        <v>414</v>
      </c>
      <c r="S24" s="226" t="s">
        <v>414</v>
      </c>
      <c r="T24" s="217"/>
      <c r="U24" s="217"/>
      <c r="V24" s="217"/>
    </row>
    <row r="25" spans="1:22" ht="12.75">
      <c r="A25" s="97">
        <v>4</v>
      </c>
      <c r="B25" s="97" t="s">
        <v>473</v>
      </c>
      <c r="C25" s="97" t="s">
        <v>474</v>
      </c>
      <c r="D25" s="97">
        <v>7281</v>
      </c>
      <c r="E25" s="97" t="s">
        <v>475</v>
      </c>
      <c r="F25" s="97" t="s">
        <v>476</v>
      </c>
      <c r="G25" s="97"/>
      <c r="H25" s="97">
        <v>1968</v>
      </c>
      <c r="I25" s="164"/>
      <c r="J25" s="97"/>
      <c r="K25" s="227" t="s">
        <v>477</v>
      </c>
      <c r="L25" s="97"/>
      <c r="M25" s="215"/>
      <c r="N25" s="228" t="s">
        <v>526</v>
      </c>
      <c r="O25" s="228" t="s">
        <v>527</v>
      </c>
      <c r="P25" s="217"/>
      <c r="Q25" s="217"/>
      <c r="R25" s="226" t="s">
        <v>414</v>
      </c>
      <c r="S25" s="226"/>
      <c r="T25" s="217"/>
      <c r="U25" s="217"/>
      <c r="V25" s="217"/>
    </row>
    <row r="26" spans="1:22" ht="12.75">
      <c r="A26" s="97">
        <v>5</v>
      </c>
      <c r="B26" s="97" t="s">
        <v>473</v>
      </c>
      <c r="C26" s="97" t="s">
        <v>478</v>
      </c>
      <c r="D26" s="97">
        <v>601000868</v>
      </c>
      <c r="E26" s="97" t="s">
        <v>479</v>
      </c>
      <c r="F26" s="97" t="s">
        <v>476</v>
      </c>
      <c r="G26" s="97"/>
      <c r="H26" s="97">
        <v>1977</v>
      </c>
      <c r="I26" s="164"/>
      <c r="J26" s="97"/>
      <c r="K26" s="227" t="s">
        <v>480</v>
      </c>
      <c r="L26" s="97"/>
      <c r="M26" s="215"/>
      <c r="N26" s="226" t="s">
        <v>504</v>
      </c>
      <c r="O26" s="226" t="s">
        <v>505</v>
      </c>
      <c r="P26" s="217"/>
      <c r="Q26" s="217"/>
      <c r="R26" s="226" t="s">
        <v>414</v>
      </c>
      <c r="S26" s="226"/>
      <c r="T26" s="217"/>
      <c r="U26" s="217"/>
      <c r="V26" s="217"/>
    </row>
    <row r="27" spans="1:22" ht="25.5">
      <c r="A27" s="97">
        <v>6</v>
      </c>
      <c r="B27" s="97" t="s">
        <v>481</v>
      </c>
      <c r="C27" s="97" t="s">
        <v>482</v>
      </c>
      <c r="D27" s="97">
        <v>646910</v>
      </c>
      <c r="E27" s="97" t="s">
        <v>483</v>
      </c>
      <c r="F27" s="97" t="s">
        <v>484</v>
      </c>
      <c r="G27" s="97">
        <v>3120</v>
      </c>
      <c r="H27" s="97">
        <v>1989</v>
      </c>
      <c r="I27" s="164"/>
      <c r="J27" s="97">
        <v>1</v>
      </c>
      <c r="K27" s="227"/>
      <c r="L27" s="97" t="s">
        <v>465</v>
      </c>
      <c r="M27" s="215"/>
      <c r="N27" s="228" t="s">
        <v>528</v>
      </c>
      <c r="O27" s="228" t="s">
        <v>529</v>
      </c>
      <c r="P27" s="217"/>
      <c r="Q27" s="217"/>
      <c r="R27" s="226" t="s">
        <v>414</v>
      </c>
      <c r="S27" s="226" t="s">
        <v>414</v>
      </c>
      <c r="T27" s="217"/>
      <c r="U27" s="217"/>
      <c r="V27" s="217"/>
    </row>
    <row r="28" spans="1:22" ht="38.25">
      <c r="A28" s="97">
        <v>7</v>
      </c>
      <c r="B28" s="97" t="s">
        <v>485</v>
      </c>
      <c r="C28" s="97" t="s">
        <v>486</v>
      </c>
      <c r="D28" s="97" t="s">
        <v>487</v>
      </c>
      <c r="E28" s="97" t="s">
        <v>488</v>
      </c>
      <c r="F28" s="97" t="s">
        <v>489</v>
      </c>
      <c r="G28" s="97">
        <v>5958</v>
      </c>
      <c r="H28" s="97">
        <v>1991</v>
      </c>
      <c r="I28" s="164"/>
      <c r="J28" s="97">
        <v>3</v>
      </c>
      <c r="K28" s="227"/>
      <c r="L28" s="97" t="s">
        <v>490</v>
      </c>
      <c r="M28" s="215"/>
      <c r="N28" s="228" t="s">
        <v>530</v>
      </c>
      <c r="O28" s="228" t="s">
        <v>531</v>
      </c>
      <c r="P28" s="217"/>
      <c r="Q28" s="217"/>
      <c r="R28" s="226" t="s">
        <v>414</v>
      </c>
      <c r="S28" s="226" t="s">
        <v>414</v>
      </c>
      <c r="T28" s="217"/>
      <c r="U28" s="217"/>
      <c r="V28" s="217"/>
    </row>
    <row r="29" spans="1:22" ht="12.75">
      <c r="A29" s="97">
        <v>8</v>
      </c>
      <c r="B29" s="97" t="s">
        <v>491</v>
      </c>
      <c r="C29" s="97" t="s">
        <v>492</v>
      </c>
      <c r="D29" s="97" t="s">
        <v>493</v>
      </c>
      <c r="E29" s="97" t="s">
        <v>494</v>
      </c>
      <c r="F29" s="97" t="s">
        <v>430</v>
      </c>
      <c r="G29" s="97">
        <v>5886</v>
      </c>
      <c r="H29" s="97">
        <v>2000</v>
      </c>
      <c r="I29" s="164"/>
      <c r="J29" s="97">
        <v>3</v>
      </c>
      <c r="K29" s="227" t="s">
        <v>495</v>
      </c>
      <c r="L29" s="97" t="s">
        <v>496</v>
      </c>
      <c r="M29" s="215"/>
      <c r="N29" s="228" t="s">
        <v>532</v>
      </c>
      <c r="O29" s="228" t="s">
        <v>533</v>
      </c>
      <c r="P29" s="217"/>
      <c r="Q29" s="217"/>
      <c r="R29" s="226" t="s">
        <v>414</v>
      </c>
      <c r="S29" s="226" t="s">
        <v>414</v>
      </c>
      <c r="T29" s="217"/>
      <c r="U29" s="217"/>
      <c r="V29" s="217"/>
    </row>
    <row r="30" spans="1:22" ht="12.75">
      <c r="A30" s="97">
        <v>9</v>
      </c>
      <c r="B30" s="97" t="s">
        <v>438</v>
      </c>
      <c r="C30" s="97" t="s">
        <v>498</v>
      </c>
      <c r="D30" s="97" t="s">
        <v>499</v>
      </c>
      <c r="E30" s="97" t="s">
        <v>500</v>
      </c>
      <c r="F30" s="97" t="s">
        <v>430</v>
      </c>
      <c r="G30" s="97">
        <v>2287</v>
      </c>
      <c r="H30" s="97">
        <v>2013</v>
      </c>
      <c r="I30" s="164"/>
      <c r="J30" s="97">
        <v>3</v>
      </c>
      <c r="K30" s="227"/>
      <c r="L30" s="97">
        <v>3500</v>
      </c>
      <c r="M30" s="215"/>
      <c r="N30" s="228" t="s">
        <v>497</v>
      </c>
      <c r="O30" s="228" t="s">
        <v>534</v>
      </c>
      <c r="P30" s="217"/>
      <c r="Q30" s="217"/>
      <c r="R30" s="226" t="s">
        <v>414</v>
      </c>
      <c r="S30" s="226" t="s">
        <v>414</v>
      </c>
      <c r="T30" s="217"/>
      <c r="U30" s="217"/>
      <c r="V30" s="217"/>
    </row>
    <row r="31" spans="1:22" ht="12.75">
      <c r="A31" s="97">
        <v>10</v>
      </c>
      <c r="B31" s="97" t="s">
        <v>426</v>
      </c>
      <c r="C31" s="97" t="s">
        <v>501</v>
      </c>
      <c r="D31" s="97" t="s">
        <v>502</v>
      </c>
      <c r="E31" s="97" t="s">
        <v>503</v>
      </c>
      <c r="F31" s="97" t="s">
        <v>430</v>
      </c>
      <c r="G31" s="97">
        <v>1896</v>
      </c>
      <c r="H31" s="97">
        <v>2008</v>
      </c>
      <c r="I31" s="164"/>
      <c r="J31" s="97">
        <v>2</v>
      </c>
      <c r="K31" s="227">
        <v>760</v>
      </c>
      <c r="L31" s="97">
        <v>2198</v>
      </c>
      <c r="M31" s="215"/>
      <c r="N31" s="228" t="s">
        <v>535</v>
      </c>
      <c r="O31" s="228" t="s">
        <v>536</v>
      </c>
      <c r="P31" s="217"/>
      <c r="Q31" s="217"/>
      <c r="R31" s="226" t="s">
        <v>414</v>
      </c>
      <c r="S31" s="226" t="s">
        <v>414</v>
      </c>
      <c r="T31" s="217"/>
      <c r="U31" s="217"/>
      <c r="V31" s="217"/>
    </row>
    <row r="32" spans="1:22" ht="12.75">
      <c r="A32" s="229"/>
      <c r="B32" s="229"/>
      <c r="C32" s="229"/>
      <c r="D32" s="230"/>
      <c r="E32" s="229"/>
      <c r="F32" s="229"/>
      <c r="G32" s="229"/>
      <c r="H32" s="229"/>
      <c r="I32" s="231"/>
      <c r="J32" s="231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</row>
    <row r="33" spans="1:22" ht="12.75">
      <c r="A33" s="232"/>
      <c r="B33" s="229"/>
      <c r="C33" s="229"/>
      <c r="D33" s="230"/>
      <c r="E33" s="229"/>
      <c r="F33" s="229"/>
      <c r="G33" s="229"/>
      <c r="H33" s="229"/>
      <c r="I33" s="231"/>
      <c r="J33" s="231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</row>
  </sheetData>
  <sheetProtection/>
  <mergeCells count="21">
    <mergeCell ref="A6:K6"/>
    <mergeCell ref="A15:V15"/>
    <mergeCell ref="A17:K17"/>
    <mergeCell ref="A21:K21"/>
    <mergeCell ref="M3:M5"/>
    <mergeCell ref="N3:O4"/>
    <mergeCell ref="P3:Q4"/>
    <mergeCell ref="R3:U4"/>
    <mergeCell ref="G3:G5"/>
    <mergeCell ref="A3:A5"/>
    <mergeCell ref="B3:B5"/>
    <mergeCell ref="C3:C5"/>
    <mergeCell ref="D3:D5"/>
    <mergeCell ref="E3:E5"/>
    <mergeCell ref="V3:V5"/>
    <mergeCell ref="F3:F5"/>
    <mergeCell ref="H3:H5"/>
    <mergeCell ref="I3:I5"/>
    <mergeCell ref="J3:J5"/>
    <mergeCell ref="K3:K5"/>
    <mergeCell ref="L3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8515625" style="46" customWidth="1"/>
    <col min="2" max="2" width="42.421875" style="0" customWidth="1"/>
    <col min="3" max="3" width="18.140625" style="36" customWidth="1"/>
    <col min="4" max="4" width="16.7109375" style="36" customWidth="1"/>
    <col min="5" max="5" width="12.57421875" style="0" customWidth="1"/>
  </cols>
  <sheetData>
    <row r="1" spans="2:4" ht="16.5">
      <c r="B1" s="5" t="s">
        <v>44</v>
      </c>
      <c r="D1" s="37"/>
    </row>
    <row r="2" ht="16.5">
      <c r="B2" s="5"/>
    </row>
    <row r="3" spans="2:4" ht="12.75" customHeight="1">
      <c r="B3" s="310" t="s">
        <v>68</v>
      </c>
      <c r="C3" s="310"/>
      <c r="D3" s="310"/>
    </row>
    <row r="4" spans="1:5" ht="25.5">
      <c r="A4" s="74" t="s">
        <v>19</v>
      </c>
      <c r="B4" s="74" t="s">
        <v>17</v>
      </c>
      <c r="C4" s="73" t="s">
        <v>35</v>
      </c>
      <c r="D4" s="73" t="s">
        <v>16</v>
      </c>
      <c r="E4" s="73" t="s">
        <v>596</v>
      </c>
    </row>
    <row r="5" spans="1:5" ht="26.25" customHeight="1">
      <c r="A5" s="31">
        <v>1</v>
      </c>
      <c r="B5" s="69" t="s">
        <v>281</v>
      </c>
      <c r="C5" s="27">
        <f>80234.91+9723.05+1810+930+22552.79+22405</f>
        <v>137655.75</v>
      </c>
      <c r="D5" s="27"/>
      <c r="E5" s="253">
        <f>930+1810</f>
        <v>2740</v>
      </c>
    </row>
    <row r="6" spans="1:5" s="4" customFormat="1" ht="26.25" customHeight="1">
      <c r="A6" s="11">
        <v>2</v>
      </c>
      <c r="B6" s="22" t="s">
        <v>96</v>
      </c>
      <c r="C6" s="27">
        <f>196116.47+497612.42</f>
        <v>693728.89</v>
      </c>
      <c r="D6" s="27">
        <v>40590.5</v>
      </c>
      <c r="E6" s="254"/>
    </row>
    <row r="7" spans="1:5" s="4" customFormat="1" ht="26.25" customHeight="1">
      <c r="A7" s="31">
        <v>3</v>
      </c>
      <c r="B7" s="13" t="s">
        <v>370</v>
      </c>
      <c r="C7" s="38">
        <v>310359</v>
      </c>
      <c r="D7" s="27">
        <v>293189</v>
      </c>
      <c r="E7" s="254"/>
    </row>
    <row r="8" spans="1:5" s="4" customFormat="1" ht="26.25" customHeight="1">
      <c r="A8" s="11">
        <v>4</v>
      </c>
      <c r="B8" s="202" t="s">
        <v>377</v>
      </c>
      <c r="C8" s="39">
        <f>97439.21+3252.37</f>
        <v>100691.58</v>
      </c>
      <c r="D8" s="39"/>
      <c r="E8" s="254"/>
    </row>
    <row r="9" spans="1:13" s="4" customFormat="1" ht="26.25" customHeight="1">
      <c r="A9" s="31">
        <v>5</v>
      </c>
      <c r="B9" s="13" t="s">
        <v>381</v>
      </c>
      <c r="C9" s="27">
        <f>30125.5+671249.5+11570.22</f>
        <v>712945.22</v>
      </c>
      <c r="D9" s="42"/>
      <c r="E9" s="255">
        <v>4443</v>
      </c>
      <c r="F9" s="7"/>
      <c r="G9" s="7"/>
      <c r="H9" s="7"/>
      <c r="I9" s="7"/>
      <c r="J9" s="7"/>
      <c r="K9" s="7"/>
      <c r="L9" s="7"/>
      <c r="M9" s="7"/>
    </row>
    <row r="10" spans="1:5" s="4" customFormat="1" ht="26.25" customHeight="1">
      <c r="A10" s="11">
        <v>6</v>
      </c>
      <c r="B10" s="22" t="s">
        <v>115</v>
      </c>
      <c r="C10" s="43">
        <f>1056040+2700</f>
        <v>1058740</v>
      </c>
      <c r="D10" s="44"/>
      <c r="E10" s="254"/>
    </row>
    <row r="11" spans="1:5" ht="18" customHeight="1">
      <c r="A11" s="45"/>
      <c r="B11" s="81" t="s">
        <v>18</v>
      </c>
      <c r="C11" s="40">
        <f>SUM(C5:C10)</f>
        <v>3014120.4400000004</v>
      </c>
      <c r="D11" s="40">
        <f>SUM(D5:D10)</f>
        <v>333779.5</v>
      </c>
      <c r="E11" s="256">
        <f>SUM(E5:E10)</f>
        <v>7183</v>
      </c>
    </row>
    <row r="12" spans="2:4" ht="12.75">
      <c r="B12" s="4"/>
      <c r="C12" s="41"/>
      <c r="D12" s="41"/>
    </row>
    <row r="13" ht="12.75" customHeight="1">
      <c r="B13" t="s">
        <v>597</v>
      </c>
    </row>
    <row r="14" spans="2:5" ht="24.75" customHeight="1">
      <c r="B14" s="311" t="s">
        <v>598</v>
      </c>
      <c r="C14" s="311"/>
      <c r="D14" s="311"/>
      <c r="E14" s="311"/>
    </row>
  </sheetData>
  <sheetProtection/>
  <mergeCells count="2">
    <mergeCell ref="B3:D3"/>
    <mergeCell ref="B14:E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C39" sqref="C39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6" customWidth="1"/>
    <col min="4" max="4" width="25.8515625" style="6" customWidth="1"/>
    <col min="5" max="5" width="13.421875" style="6" customWidth="1"/>
    <col min="6" max="6" width="16.8515625" style="6" customWidth="1"/>
    <col min="7" max="7" width="19.00390625" style="6" customWidth="1"/>
    <col min="8" max="8" width="19.421875" style="6" customWidth="1"/>
    <col min="9" max="9" width="28.28125" style="6" customWidth="1"/>
    <col min="10" max="16384" width="9.140625" style="6" customWidth="1"/>
  </cols>
  <sheetData>
    <row r="1" spans="2:8" ht="12.75">
      <c r="B1" s="17" t="s">
        <v>74</v>
      </c>
      <c r="H1" s="17"/>
    </row>
    <row r="2" spans="1:9" ht="51">
      <c r="A2" s="75" t="s">
        <v>7</v>
      </c>
      <c r="B2" s="76" t="s">
        <v>37</v>
      </c>
      <c r="C2" s="77" t="s">
        <v>38</v>
      </c>
      <c r="D2" s="77" t="s">
        <v>39</v>
      </c>
      <c r="E2" s="77" t="s">
        <v>28</v>
      </c>
      <c r="F2" s="77" t="s">
        <v>40</v>
      </c>
      <c r="G2" s="77" t="s">
        <v>41</v>
      </c>
      <c r="H2" s="77" t="s">
        <v>42</v>
      </c>
      <c r="I2" s="77" t="s">
        <v>43</v>
      </c>
    </row>
    <row r="3" spans="1:9" ht="12.75">
      <c r="A3" s="269" t="s">
        <v>121</v>
      </c>
      <c r="B3" s="270"/>
      <c r="C3" s="270"/>
      <c r="D3" s="315"/>
      <c r="E3" s="65"/>
      <c r="F3" s="66"/>
      <c r="G3" s="66"/>
      <c r="H3" s="66"/>
      <c r="I3" s="66"/>
    </row>
    <row r="4" spans="1:9" ht="12.75">
      <c r="A4" s="124">
        <f>ROW(A1)</f>
        <v>1</v>
      </c>
      <c r="B4" s="125" t="s">
        <v>282</v>
      </c>
      <c r="C4" s="126" t="s">
        <v>283</v>
      </c>
      <c r="D4" s="127"/>
      <c r="E4" s="128">
        <v>2010</v>
      </c>
      <c r="F4" s="129" t="s">
        <v>284</v>
      </c>
      <c r="G4" s="130">
        <v>1415.25</v>
      </c>
      <c r="H4" s="62"/>
      <c r="I4" s="129" t="s">
        <v>210</v>
      </c>
    </row>
    <row r="5" spans="1:9" ht="12.75">
      <c r="A5" s="131">
        <f aca="true" t="shared" si="0" ref="A5:A15">ROW(A2)</f>
        <v>2</v>
      </c>
      <c r="B5" s="132" t="s">
        <v>285</v>
      </c>
      <c r="C5" s="133" t="s">
        <v>286</v>
      </c>
      <c r="D5" s="61"/>
      <c r="E5" s="134">
        <v>2010</v>
      </c>
      <c r="F5" s="135" t="s">
        <v>287</v>
      </c>
      <c r="G5" s="62">
        <v>1900</v>
      </c>
      <c r="H5" s="62"/>
      <c r="I5" s="135" t="s">
        <v>210</v>
      </c>
    </row>
    <row r="6" spans="1:9" ht="12.75">
      <c r="A6" s="131">
        <f t="shared" si="0"/>
        <v>3</v>
      </c>
      <c r="B6" s="136" t="s">
        <v>288</v>
      </c>
      <c r="C6" s="137" t="s">
        <v>289</v>
      </c>
      <c r="D6" s="61"/>
      <c r="E6" s="138">
        <v>2010</v>
      </c>
      <c r="F6" s="139" t="s">
        <v>290</v>
      </c>
      <c r="G6" s="63">
        <v>1900</v>
      </c>
      <c r="H6" s="62"/>
      <c r="I6" s="139" t="s">
        <v>210</v>
      </c>
    </row>
    <row r="7" spans="1:9" ht="12.75">
      <c r="A7" s="131">
        <f t="shared" si="0"/>
        <v>4</v>
      </c>
      <c r="B7" s="140" t="s">
        <v>282</v>
      </c>
      <c r="C7" s="141" t="s">
        <v>291</v>
      </c>
      <c r="D7" s="61"/>
      <c r="E7" s="134" t="s">
        <v>292</v>
      </c>
      <c r="F7" s="129" t="s">
        <v>284</v>
      </c>
      <c r="G7" s="62">
        <v>1470.21</v>
      </c>
      <c r="H7" s="62"/>
      <c r="I7" s="135" t="s">
        <v>213</v>
      </c>
    </row>
    <row r="8" spans="1:9" ht="12.75">
      <c r="A8" s="131">
        <f t="shared" si="0"/>
        <v>5</v>
      </c>
      <c r="B8" s="140" t="s">
        <v>288</v>
      </c>
      <c r="C8" s="142" t="s">
        <v>293</v>
      </c>
      <c r="D8" s="61"/>
      <c r="E8" s="138" t="s">
        <v>292</v>
      </c>
      <c r="F8" s="139" t="s">
        <v>284</v>
      </c>
      <c r="G8" s="63">
        <v>1712.53</v>
      </c>
      <c r="H8" s="62"/>
      <c r="I8" s="139" t="s">
        <v>213</v>
      </c>
    </row>
    <row r="9" spans="1:9" ht="12.75">
      <c r="A9" s="131">
        <f t="shared" si="0"/>
        <v>6</v>
      </c>
      <c r="B9" s="132" t="s">
        <v>294</v>
      </c>
      <c r="C9" s="141" t="s">
        <v>295</v>
      </c>
      <c r="D9" s="61"/>
      <c r="E9" s="134" t="s">
        <v>292</v>
      </c>
      <c r="F9" s="135" t="s">
        <v>296</v>
      </c>
      <c r="G9" s="62">
        <v>1808.72</v>
      </c>
      <c r="H9" s="62"/>
      <c r="I9" s="135" t="s">
        <v>213</v>
      </c>
    </row>
    <row r="10" spans="1:9" ht="12.75">
      <c r="A10" s="131">
        <f t="shared" si="0"/>
        <v>7</v>
      </c>
      <c r="B10" s="140" t="s">
        <v>282</v>
      </c>
      <c r="C10" s="141" t="s">
        <v>291</v>
      </c>
      <c r="D10" s="61"/>
      <c r="E10" s="134" t="s">
        <v>292</v>
      </c>
      <c r="F10" s="129" t="s">
        <v>284</v>
      </c>
      <c r="G10" s="63">
        <v>1556.18</v>
      </c>
      <c r="H10" s="62"/>
      <c r="I10" s="139" t="s">
        <v>215</v>
      </c>
    </row>
    <row r="11" spans="1:9" ht="12.75">
      <c r="A11" s="131">
        <f t="shared" si="0"/>
        <v>8</v>
      </c>
      <c r="B11" s="140" t="s">
        <v>288</v>
      </c>
      <c r="C11" s="142" t="s">
        <v>293</v>
      </c>
      <c r="D11" s="61"/>
      <c r="E11" s="138" t="s">
        <v>292</v>
      </c>
      <c r="F11" s="139" t="s">
        <v>284</v>
      </c>
      <c r="G11" s="62">
        <v>2065.11</v>
      </c>
      <c r="H11" s="62"/>
      <c r="I11" s="139" t="s">
        <v>215</v>
      </c>
    </row>
    <row r="12" spans="1:9" ht="12.75">
      <c r="A12" s="131">
        <f t="shared" si="0"/>
        <v>9</v>
      </c>
      <c r="B12" s="132" t="s">
        <v>294</v>
      </c>
      <c r="C12" s="141" t="s">
        <v>295</v>
      </c>
      <c r="D12" s="61"/>
      <c r="E12" s="134" t="s">
        <v>292</v>
      </c>
      <c r="F12" s="135" t="s">
        <v>296</v>
      </c>
      <c r="G12" s="63">
        <v>2074.7</v>
      </c>
      <c r="H12" s="62"/>
      <c r="I12" s="139" t="s">
        <v>297</v>
      </c>
    </row>
    <row r="13" spans="1:9" ht="12.75">
      <c r="A13" s="131">
        <f t="shared" si="0"/>
        <v>10</v>
      </c>
      <c r="B13" s="140" t="s">
        <v>298</v>
      </c>
      <c r="C13" s="143" t="s">
        <v>299</v>
      </c>
      <c r="D13" s="61"/>
      <c r="E13" s="134" t="s">
        <v>300</v>
      </c>
      <c r="F13" s="135" t="s">
        <v>301</v>
      </c>
      <c r="G13" s="62">
        <v>1230</v>
      </c>
      <c r="H13" s="62"/>
      <c r="I13" s="135" t="s">
        <v>195</v>
      </c>
    </row>
    <row r="14" spans="1:9" ht="12.75">
      <c r="A14" s="131">
        <f t="shared" si="0"/>
        <v>11</v>
      </c>
      <c r="B14" s="140" t="s">
        <v>288</v>
      </c>
      <c r="C14" s="144" t="s">
        <v>302</v>
      </c>
      <c r="D14" s="61"/>
      <c r="E14" s="134" t="s">
        <v>300</v>
      </c>
      <c r="F14" s="135" t="s">
        <v>303</v>
      </c>
      <c r="G14" s="62">
        <v>1476</v>
      </c>
      <c r="H14" s="62"/>
      <c r="I14" s="135" t="s">
        <v>195</v>
      </c>
    </row>
    <row r="15" spans="1:9" ht="12.75">
      <c r="A15" s="131">
        <f t="shared" si="0"/>
        <v>12</v>
      </c>
      <c r="B15" s="132" t="s">
        <v>294</v>
      </c>
      <c r="C15" s="144" t="s">
        <v>304</v>
      </c>
      <c r="D15" s="145"/>
      <c r="E15" s="134" t="s">
        <v>300</v>
      </c>
      <c r="F15" s="135" t="s">
        <v>284</v>
      </c>
      <c r="G15" s="62">
        <v>1722</v>
      </c>
      <c r="H15" s="146"/>
      <c r="I15" s="135" t="s">
        <v>195</v>
      </c>
    </row>
    <row r="16" spans="1:9" ht="12.75">
      <c r="A16" s="316" t="s">
        <v>0</v>
      </c>
      <c r="B16" s="317"/>
      <c r="C16" s="317"/>
      <c r="D16" s="317"/>
      <c r="E16" s="317"/>
      <c r="F16" s="318"/>
      <c r="G16" s="147">
        <f>SUM(G4:G15)</f>
        <v>20330.7</v>
      </c>
      <c r="H16" s="62"/>
      <c r="I16" s="62"/>
    </row>
    <row r="17" spans="1:9" ht="12.75">
      <c r="A17" s="269" t="s">
        <v>305</v>
      </c>
      <c r="B17" s="270"/>
      <c r="C17" s="270"/>
      <c r="D17" s="315"/>
      <c r="E17" s="67"/>
      <c r="F17" s="67"/>
      <c r="G17" s="67"/>
      <c r="H17" s="67"/>
      <c r="I17" s="67"/>
    </row>
    <row r="18" spans="1:9" ht="12.75">
      <c r="A18" s="60">
        <v>1</v>
      </c>
      <c r="B18" s="192" t="s">
        <v>350</v>
      </c>
      <c r="C18" s="162">
        <v>10997</v>
      </c>
      <c r="D18" s="163" t="s">
        <v>351</v>
      </c>
      <c r="E18" s="175">
        <v>2011</v>
      </c>
      <c r="F18" s="176" t="s">
        <v>352</v>
      </c>
      <c r="G18" s="177">
        <v>13000</v>
      </c>
      <c r="H18" s="201" t="s">
        <v>364</v>
      </c>
      <c r="I18" s="129" t="s">
        <v>365</v>
      </c>
    </row>
    <row r="19" spans="1:9" ht="12.75">
      <c r="A19" s="60">
        <v>2</v>
      </c>
      <c r="B19" s="193" t="s">
        <v>353</v>
      </c>
      <c r="C19" s="164">
        <v>1210305800</v>
      </c>
      <c r="D19" s="133" t="s">
        <v>354</v>
      </c>
      <c r="E19" s="178">
        <v>2005</v>
      </c>
      <c r="F19" s="179" t="s">
        <v>355</v>
      </c>
      <c r="G19" s="180">
        <v>5974</v>
      </c>
      <c r="H19" s="135" t="s">
        <v>364</v>
      </c>
      <c r="I19" s="135" t="s">
        <v>366</v>
      </c>
    </row>
    <row r="20" spans="1:9" ht="12.75">
      <c r="A20" s="60">
        <v>3</v>
      </c>
      <c r="B20" s="194" t="s">
        <v>350</v>
      </c>
      <c r="C20" s="165">
        <v>15710</v>
      </c>
      <c r="D20" s="166" t="s">
        <v>356</v>
      </c>
      <c r="E20" s="181">
        <v>2011</v>
      </c>
      <c r="F20" s="182" t="s">
        <v>357</v>
      </c>
      <c r="G20" s="183">
        <v>3499</v>
      </c>
      <c r="H20" s="139" t="s">
        <v>364</v>
      </c>
      <c r="I20" s="139" t="s">
        <v>367</v>
      </c>
    </row>
    <row r="21" spans="1:9" ht="12.75">
      <c r="A21" s="60">
        <v>4</v>
      </c>
      <c r="B21" s="195" t="s">
        <v>358</v>
      </c>
      <c r="C21" s="167">
        <v>60572</v>
      </c>
      <c r="D21" s="168" t="s">
        <v>359</v>
      </c>
      <c r="E21" s="184">
        <v>2018</v>
      </c>
      <c r="F21" s="185" t="s">
        <v>360</v>
      </c>
      <c r="G21" s="186">
        <v>40000</v>
      </c>
      <c r="H21" s="169" t="s">
        <v>364</v>
      </c>
      <c r="I21" s="169" t="s">
        <v>367</v>
      </c>
    </row>
    <row r="22" spans="1:9" ht="12.75">
      <c r="A22" s="60">
        <v>5</v>
      </c>
      <c r="B22" s="193" t="s">
        <v>358</v>
      </c>
      <c r="C22" s="170">
        <v>60574</v>
      </c>
      <c r="D22" s="171" t="s">
        <v>359</v>
      </c>
      <c r="E22" s="187">
        <v>2018</v>
      </c>
      <c r="F22" s="188" t="s">
        <v>360</v>
      </c>
      <c r="G22" s="189">
        <v>40000</v>
      </c>
      <c r="H22" s="172" t="s">
        <v>364</v>
      </c>
      <c r="I22" s="172" t="s">
        <v>367</v>
      </c>
    </row>
    <row r="23" spans="1:9" ht="12.75">
      <c r="A23" s="148">
        <v>6</v>
      </c>
      <c r="B23" s="196" t="s">
        <v>361</v>
      </c>
      <c r="C23" s="141" t="s">
        <v>362</v>
      </c>
      <c r="D23" s="173"/>
      <c r="E23" s="187">
        <v>2018</v>
      </c>
      <c r="F23" s="190"/>
      <c r="G23" s="198">
        <v>257855.02</v>
      </c>
      <c r="H23" s="135" t="s">
        <v>364</v>
      </c>
      <c r="I23" s="129" t="s">
        <v>365</v>
      </c>
    </row>
    <row r="24" spans="1:9" ht="12.75">
      <c r="A24" s="68">
        <v>7</v>
      </c>
      <c r="B24" s="193" t="s">
        <v>361</v>
      </c>
      <c r="C24" s="197" t="s">
        <v>363</v>
      </c>
      <c r="D24" s="174"/>
      <c r="E24" s="187">
        <v>2018</v>
      </c>
      <c r="F24" s="191"/>
      <c r="G24" s="199">
        <v>137284.4</v>
      </c>
      <c r="H24" s="139" t="s">
        <v>364</v>
      </c>
      <c r="I24" s="129" t="s">
        <v>365</v>
      </c>
    </row>
    <row r="25" spans="1:9" ht="12.75">
      <c r="A25" s="319" t="s">
        <v>0</v>
      </c>
      <c r="B25" s="320"/>
      <c r="C25" s="320"/>
      <c r="D25" s="320"/>
      <c r="E25" s="320"/>
      <c r="F25" s="321"/>
      <c r="G25" s="200">
        <f>SUM(G18:G24)</f>
        <v>497612.42000000004</v>
      </c>
      <c r="H25" s="64"/>
      <c r="I25" s="64"/>
    </row>
    <row r="26" spans="1:9" ht="12.75">
      <c r="A26" s="269" t="s">
        <v>383</v>
      </c>
      <c r="B26" s="270"/>
      <c r="C26" s="270"/>
      <c r="D26" s="315"/>
      <c r="E26" s="67"/>
      <c r="F26" s="67"/>
      <c r="G26" s="67"/>
      <c r="H26" s="67"/>
      <c r="I26" s="67"/>
    </row>
    <row r="27" spans="1:9" ht="12.75">
      <c r="A27" s="60">
        <v>1</v>
      </c>
      <c r="B27" s="125" t="s">
        <v>403</v>
      </c>
      <c r="C27" s="205"/>
      <c r="D27" s="206"/>
      <c r="E27" s="207" t="s">
        <v>404</v>
      </c>
      <c r="F27" s="130"/>
      <c r="G27" s="130">
        <v>154900</v>
      </c>
      <c r="H27" s="208"/>
      <c r="I27" s="129" t="s">
        <v>398</v>
      </c>
    </row>
    <row r="28" spans="1:9" ht="12.75">
      <c r="A28" s="60">
        <v>2</v>
      </c>
      <c r="B28" s="132" t="s">
        <v>405</v>
      </c>
      <c r="C28" s="61"/>
      <c r="D28" s="61"/>
      <c r="E28" s="135" t="s">
        <v>404</v>
      </c>
      <c r="F28" s="62"/>
      <c r="G28" s="62">
        <v>861165</v>
      </c>
      <c r="H28" s="135"/>
      <c r="I28" s="135" t="s">
        <v>398</v>
      </c>
    </row>
    <row r="29" spans="1:9" ht="12.75">
      <c r="A29" s="319" t="s">
        <v>0</v>
      </c>
      <c r="B29" s="320"/>
      <c r="C29" s="320"/>
      <c r="D29" s="320"/>
      <c r="E29" s="320"/>
      <c r="F29" s="321"/>
      <c r="G29" s="64">
        <f>G27+G28</f>
        <v>1016065</v>
      </c>
      <c r="H29" s="64"/>
      <c r="I29" s="64"/>
    </row>
    <row r="30" spans="1:10" s="17" customFormat="1" ht="12.75">
      <c r="A30" s="241" t="s">
        <v>574</v>
      </c>
      <c r="B30" s="241"/>
      <c r="C30" s="241"/>
      <c r="D30" s="241"/>
      <c r="E30" s="241"/>
      <c r="F30" s="241"/>
      <c r="G30" s="241"/>
      <c r="H30" s="241"/>
      <c r="I30" s="246"/>
      <c r="J30" s="237"/>
    </row>
    <row r="31" spans="1:10" ht="12.75">
      <c r="A31" s="70">
        <v>1</v>
      </c>
      <c r="B31" s="242" t="s">
        <v>575</v>
      </c>
      <c r="C31" s="205"/>
      <c r="D31" s="206"/>
      <c r="E31" s="243">
        <v>2020</v>
      </c>
      <c r="F31" s="129" t="s">
        <v>576</v>
      </c>
      <c r="G31" s="245">
        <v>2276.47</v>
      </c>
      <c r="H31" s="248" t="s">
        <v>95</v>
      </c>
      <c r="I31" s="248" t="s">
        <v>577</v>
      </c>
      <c r="J31" s="247"/>
    </row>
    <row r="32" spans="1:10" ht="12.75">
      <c r="A32" s="312" t="s">
        <v>0</v>
      </c>
      <c r="B32" s="313"/>
      <c r="C32" s="313"/>
      <c r="D32" s="313"/>
      <c r="E32" s="313"/>
      <c r="F32" s="314"/>
      <c r="G32" s="249">
        <f>G31</f>
        <v>2276.47</v>
      </c>
      <c r="H32" s="23"/>
      <c r="I32" s="23"/>
      <c r="J32" s="244"/>
    </row>
    <row r="34" ht="13.5" thickBot="1"/>
    <row r="35" spans="6:7" ht="13.5" thickBot="1">
      <c r="F35" s="250" t="s">
        <v>578</v>
      </c>
      <c r="G35" s="251">
        <f>G16+G25+G29+G32</f>
        <v>1536284.59</v>
      </c>
    </row>
  </sheetData>
  <sheetProtection/>
  <mergeCells count="7">
    <mergeCell ref="A32:F32"/>
    <mergeCell ref="A3:D3"/>
    <mergeCell ref="A17:D17"/>
    <mergeCell ref="A16:F16"/>
    <mergeCell ref="A25:F25"/>
    <mergeCell ref="A26:D26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.140625" style="46" customWidth="1"/>
    <col min="2" max="2" width="53.28125" style="0" customWidth="1"/>
    <col min="3" max="3" width="37.57421875" style="0" customWidth="1"/>
  </cols>
  <sheetData>
    <row r="1" spans="2:3" ht="15" customHeight="1">
      <c r="B1" s="17" t="s">
        <v>45</v>
      </c>
      <c r="C1" s="50"/>
    </row>
    <row r="2" ht="12.75">
      <c r="B2" s="17"/>
    </row>
    <row r="3" spans="1:4" ht="69" customHeight="1">
      <c r="A3" s="322" t="s">
        <v>87</v>
      </c>
      <c r="B3" s="322"/>
      <c r="C3" s="322"/>
      <c r="D3" s="52"/>
    </row>
    <row r="4" spans="1:4" ht="9" customHeight="1">
      <c r="A4" s="51"/>
      <c r="B4" s="51"/>
      <c r="C4" s="51"/>
      <c r="D4" s="52"/>
    </row>
    <row r="6" spans="1:3" ht="30.75" customHeight="1">
      <c r="A6" s="78" t="s">
        <v>19</v>
      </c>
      <c r="B6" s="78" t="s">
        <v>33</v>
      </c>
      <c r="C6" s="79" t="s">
        <v>34</v>
      </c>
    </row>
    <row r="7" spans="1:3" ht="15.75" customHeight="1">
      <c r="A7" s="323" t="s">
        <v>599</v>
      </c>
      <c r="B7" s="324"/>
      <c r="C7" s="325"/>
    </row>
    <row r="8" spans="1:3" ht="30.75" customHeight="1">
      <c r="A8" s="31">
        <v>1</v>
      </c>
      <c r="B8" s="98" t="s">
        <v>600</v>
      </c>
      <c r="C8" s="257" t="s">
        <v>601</v>
      </c>
    </row>
    <row r="9" spans="1:3" ht="17.25" customHeight="1">
      <c r="A9" s="323" t="s">
        <v>602</v>
      </c>
      <c r="B9" s="324"/>
      <c r="C9" s="325"/>
    </row>
    <row r="10" spans="1:3" ht="18" customHeight="1">
      <c r="A10" s="45">
        <v>1</v>
      </c>
      <c r="B10" s="98" t="s">
        <v>378</v>
      </c>
      <c r="C10" s="70" t="s">
        <v>379</v>
      </c>
    </row>
    <row r="11" spans="1:3" ht="18" customHeight="1">
      <c r="A11" s="45">
        <v>2</v>
      </c>
      <c r="B11" s="98" t="s">
        <v>380</v>
      </c>
      <c r="C11" s="31" t="s">
        <v>379</v>
      </c>
    </row>
    <row r="12" spans="1:3" ht="17.25" customHeight="1">
      <c r="A12" s="323" t="s">
        <v>541</v>
      </c>
      <c r="B12" s="324"/>
      <c r="C12" s="325"/>
    </row>
    <row r="13" spans="1:3" ht="18" customHeight="1">
      <c r="A13" s="31">
        <v>1</v>
      </c>
      <c r="B13" s="98" t="s">
        <v>579</v>
      </c>
      <c r="C13" s="31" t="s">
        <v>580</v>
      </c>
    </row>
    <row r="14" spans="1:3" ht="18" customHeight="1">
      <c r="A14" s="31">
        <v>2</v>
      </c>
      <c r="B14" s="98" t="s">
        <v>581</v>
      </c>
      <c r="C14" s="31" t="s">
        <v>580</v>
      </c>
    </row>
    <row r="15" spans="1:3" ht="18" customHeight="1">
      <c r="A15" s="31">
        <v>3</v>
      </c>
      <c r="B15" s="98" t="s">
        <v>582</v>
      </c>
      <c r="C15" s="31" t="s">
        <v>583</v>
      </c>
    </row>
    <row r="16" spans="1:3" ht="18" customHeight="1">
      <c r="A16" s="31">
        <v>4</v>
      </c>
      <c r="B16" s="98" t="s">
        <v>584</v>
      </c>
      <c r="C16" s="31" t="s">
        <v>585</v>
      </c>
    </row>
    <row r="17" spans="1:3" ht="18" customHeight="1">
      <c r="A17" s="31">
        <v>5</v>
      </c>
      <c r="B17" s="98" t="s">
        <v>586</v>
      </c>
      <c r="C17" s="31" t="s">
        <v>580</v>
      </c>
    </row>
    <row r="18" spans="1:3" ht="18" customHeight="1">
      <c r="A18" s="31">
        <v>6</v>
      </c>
      <c r="B18" s="98" t="s">
        <v>587</v>
      </c>
      <c r="C18" s="31" t="s">
        <v>580</v>
      </c>
    </row>
    <row r="19" spans="1:3" ht="18" customHeight="1">
      <c r="A19" s="31">
        <v>7</v>
      </c>
      <c r="B19" s="98" t="s">
        <v>588</v>
      </c>
      <c r="C19" s="31" t="s">
        <v>580</v>
      </c>
    </row>
    <row r="20" spans="1:3" ht="18" customHeight="1">
      <c r="A20" s="31">
        <v>8</v>
      </c>
      <c r="B20" s="98" t="s">
        <v>581</v>
      </c>
      <c r="C20" s="31" t="s">
        <v>589</v>
      </c>
    </row>
    <row r="21" spans="1:3" ht="18" customHeight="1">
      <c r="A21" s="31">
        <v>9</v>
      </c>
      <c r="B21" s="98" t="s">
        <v>590</v>
      </c>
      <c r="C21" s="31" t="s">
        <v>583</v>
      </c>
    </row>
    <row r="22" spans="1:3" ht="18" customHeight="1">
      <c r="A22" s="31">
        <v>10</v>
      </c>
      <c r="B22" s="23" t="s">
        <v>591</v>
      </c>
      <c r="C22" s="121" t="s">
        <v>592</v>
      </c>
    </row>
  </sheetData>
  <sheetProtection/>
  <mergeCells count="4">
    <mergeCell ref="A3:C3"/>
    <mergeCell ref="A9:C9"/>
    <mergeCell ref="A12:C12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tomasz.zimnowoda</cp:lastModifiedBy>
  <cp:lastPrinted>2010-07-07T13:36:20Z</cp:lastPrinted>
  <dcterms:created xsi:type="dcterms:W3CDTF">2004-04-21T13:58:08Z</dcterms:created>
  <dcterms:modified xsi:type="dcterms:W3CDTF">2020-11-19T14:01:38Z</dcterms:modified>
  <cp:category/>
  <cp:version/>
  <cp:contentType/>
  <cp:contentStatus/>
</cp:coreProperties>
</file>